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45" windowWidth="18375" windowHeight="8730" firstSheet="4" activeTab="4"/>
  </bookViews>
  <sheets>
    <sheet name="Action planète durable" sheetId="4" r:id="rId1"/>
    <sheet name="DEXIA BONDS SUSTAINA" sheetId="5" r:id="rId2"/>
    <sheet name="LFR Action solidaire" sheetId="6" r:id="rId3"/>
    <sheet name="Marché" sheetId="7" r:id="rId4"/>
    <sheet name="Rentabilité 1ère A" sheetId="10" r:id="rId5"/>
    <sheet name="Rentabilité 2ème A" sheetId="9" r:id="rId6"/>
    <sheet name="Rentabilité 3ème A" sheetId="8" r:id="rId7"/>
    <sheet name="Graphes Moy-ET" sheetId="11" r:id="rId8"/>
    <sheet name="Graphes Risque" sheetId="12" r:id="rId9"/>
  </sheets>
  <calcPr calcId="145621"/>
</workbook>
</file>

<file path=xl/calcChain.xml><?xml version="1.0" encoding="utf-8"?>
<calcChain xmlns="http://schemas.openxmlformats.org/spreadsheetml/2006/main">
  <c r="A11" i="11" l="1"/>
  <c r="A9" i="11" s="1"/>
  <c r="A10" i="11"/>
  <c r="A8" i="11" s="1"/>
  <c r="D63" i="10"/>
  <c r="A6" i="11" l="1"/>
  <c r="A7" i="11"/>
  <c r="D65" i="9"/>
  <c r="H75" i="10"/>
  <c r="F75" i="10"/>
  <c r="E75" i="10"/>
  <c r="D75" i="10"/>
  <c r="H57" i="10"/>
  <c r="F57" i="10"/>
  <c r="E57" i="10"/>
  <c r="D57" i="10"/>
  <c r="H55" i="10"/>
  <c r="F55" i="10"/>
  <c r="E55" i="10"/>
  <c r="D55" i="10"/>
  <c r="H54" i="10"/>
  <c r="F54" i="10"/>
  <c r="E54" i="10"/>
  <c r="D54" i="10"/>
  <c r="H53" i="10"/>
  <c r="F53" i="10"/>
  <c r="E53" i="10"/>
  <c r="D53" i="10"/>
  <c r="H52" i="10"/>
  <c r="F52" i="10"/>
  <c r="E52" i="10"/>
  <c r="D52" i="10"/>
  <c r="H51" i="10"/>
  <c r="F51" i="10"/>
  <c r="E51" i="10"/>
  <c r="D51" i="10"/>
  <c r="H50" i="10"/>
  <c r="F50" i="10"/>
  <c r="E50" i="10"/>
  <c r="D50" i="10"/>
  <c r="H49" i="10"/>
  <c r="F49" i="10"/>
  <c r="E49" i="10"/>
  <c r="D49" i="10"/>
  <c r="H48" i="10"/>
  <c r="F48" i="10"/>
  <c r="E48" i="10"/>
  <c r="D48" i="10"/>
  <c r="H47" i="10"/>
  <c r="F47" i="10"/>
  <c r="E47" i="10"/>
  <c r="D47" i="10"/>
  <c r="H46" i="10"/>
  <c r="F46" i="10"/>
  <c r="E46" i="10"/>
  <c r="D46" i="10"/>
  <c r="H45" i="10"/>
  <c r="F45" i="10"/>
  <c r="E45" i="10"/>
  <c r="D45" i="10"/>
  <c r="H44" i="10"/>
  <c r="F44" i="10"/>
  <c r="E44" i="10"/>
  <c r="D44" i="10"/>
  <c r="H43" i="10"/>
  <c r="F43" i="10"/>
  <c r="E43" i="10"/>
  <c r="D43" i="10"/>
  <c r="H42" i="10"/>
  <c r="F42" i="10"/>
  <c r="E42" i="10"/>
  <c r="D42" i="10"/>
  <c r="H41" i="10"/>
  <c r="F41" i="10"/>
  <c r="E41" i="10"/>
  <c r="D41" i="10"/>
  <c r="H40" i="10"/>
  <c r="F40" i="10"/>
  <c r="E40" i="10"/>
  <c r="D40" i="10"/>
  <c r="H39" i="10"/>
  <c r="F39" i="10"/>
  <c r="E39" i="10"/>
  <c r="D39" i="10"/>
  <c r="H38" i="10"/>
  <c r="F38" i="10"/>
  <c r="E38" i="10"/>
  <c r="D38" i="10"/>
  <c r="H37" i="10"/>
  <c r="F37" i="10"/>
  <c r="E37" i="10"/>
  <c r="D37" i="10"/>
  <c r="H36" i="10"/>
  <c r="F36" i="10"/>
  <c r="E36" i="10"/>
  <c r="D36" i="10"/>
  <c r="H35" i="10"/>
  <c r="F35" i="10"/>
  <c r="E35" i="10"/>
  <c r="D35" i="10"/>
  <c r="H34" i="10"/>
  <c r="F34" i="10"/>
  <c r="E34" i="10"/>
  <c r="D34" i="10"/>
  <c r="H33" i="10"/>
  <c r="F33" i="10"/>
  <c r="E33" i="10"/>
  <c r="D33" i="10"/>
  <c r="H32" i="10"/>
  <c r="F32" i="10"/>
  <c r="E32" i="10"/>
  <c r="D32" i="10"/>
  <c r="H31" i="10"/>
  <c r="F31" i="10"/>
  <c r="E31" i="10"/>
  <c r="D31" i="10"/>
  <c r="H30" i="10"/>
  <c r="F30" i="10"/>
  <c r="E30" i="10"/>
  <c r="D30" i="10"/>
  <c r="H29" i="10"/>
  <c r="F29" i="10"/>
  <c r="E29" i="10"/>
  <c r="D29" i="10"/>
  <c r="H28" i="10"/>
  <c r="F28" i="10"/>
  <c r="E28" i="10"/>
  <c r="D28" i="10"/>
  <c r="H27" i="10"/>
  <c r="F27" i="10"/>
  <c r="E27" i="10"/>
  <c r="D27" i="10"/>
  <c r="H26" i="10"/>
  <c r="F26" i="10"/>
  <c r="E26" i="10"/>
  <c r="D26" i="10"/>
  <c r="H25" i="10"/>
  <c r="F25" i="10"/>
  <c r="E25" i="10"/>
  <c r="D25" i="10"/>
  <c r="H24" i="10"/>
  <c r="F24" i="10"/>
  <c r="E24" i="10"/>
  <c r="D24" i="10"/>
  <c r="H23" i="10"/>
  <c r="F23" i="10"/>
  <c r="E23" i="10"/>
  <c r="D23" i="10"/>
  <c r="H22" i="10"/>
  <c r="F22" i="10"/>
  <c r="E22" i="10"/>
  <c r="D22" i="10"/>
  <c r="H21" i="10"/>
  <c r="F21" i="10"/>
  <c r="E21" i="10"/>
  <c r="D21" i="10"/>
  <c r="H20" i="10"/>
  <c r="F20" i="10"/>
  <c r="E20" i="10"/>
  <c r="D20" i="10"/>
  <c r="H19" i="10"/>
  <c r="F19" i="10"/>
  <c r="E19" i="10"/>
  <c r="D19" i="10"/>
  <c r="H18" i="10"/>
  <c r="F18" i="10"/>
  <c r="E18" i="10"/>
  <c r="D18" i="10"/>
  <c r="H17" i="10"/>
  <c r="F17" i="10"/>
  <c r="E17" i="10"/>
  <c r="D17" i="10"/>
  <c r="H16" i="10"/>
  <c r="F16" i="10"/>
  <c r="E16" i="10"/>
  <c r="D16" i="10"/>
  <c r="H15" i="10"/>
  <c r="F15" i="10"/>
  <c r="E15" i="10"/>
  <c r="D15" i="10"/>
  <c r="H14" i="10"/>
  <c r="F14" i="10"/>
  <c r="E14" i="10"/>
  <c r="D14" i="10"/>
  <c r="H13" i="10"/>
  <c r="F13" i="10"/>
  <c r="E13" i="10"/>
  <c r="D13" i="10"/>
  <c r="H12" i="10"/>
  <c r="F12" i="10"/>
  <c r="E12" i="10"/>
  <c r="D12" i="10"/>
  <c r="H11" i="10"/>
  <c r="F11" i="10"/>
  <c r="E11" i="10"/>
  <c r="D11" i="10"/>
  <c r="H10" i="10"/>
  <c r="F10" i="10"/>
  <c r="E10" i="10"/>
  <c r="D10" i="10"/>
  <c r="H9" i="10"/>
  <c r="F9" i="10"/>
  <c r="E9" i="10"/>
  <c r="D9" i="10"/>
  <c r="H8" i="10"/>
  <c r="F8" i="10"/>
  <c r="E8" i="10"/>
  <c r="D8" i="10"/>
  <c r="H7" i="10"/>
  <c r="F7" i="10"/>
  <c r="E7" i="10"/>
  <c r="D7" i="10"/>
  <c r="H6" i="10"/>
  <c r="F6" i="10"/>
  <c r="E6" i="10"/>
  <c r="D6" i="10"/>
  <c r="H5" i="10"/>
  <c r="F68" i="10" s="1" a="1"/>
  <c r="F5" i="10"/>
  <c r="F60" i="10" s="1"/>
  <c r="E5" i="10"/>
  <c r="D5" i="10"/>
  <c r="D60" i="10" s="1"/>
  <c r="E68" i="10" a="1"/>
  <c r="H77" i="9"/>
  <c r="F77" i="9"/>
  <c r="E77" i="9"/>
  <c r="D77" i="9"/>
  <c r="H59" i="9"/>
  <c r="F59" i="9"/>
  <c r="E59" i="9"/>
  <c r="D59" i="9"/>
  <c r="H57" i="9"/>
  <c r="F57" i="9"/>
  <c r="E57" i="9"/>
  <c r="D57" i="9"/>
  <c r="H56" i="9"/>
  <c r="F56" i="9"/>
  <c r="E56" i="9"/>
  <c r="D56" i="9"/>
  <c r="H55" i="9"/>
  <c r="F55" i="9"/>
  <c r="E55" i="9"/>
  <c r="D55" i="9"/>
  <c r="H54" i="9"/>
  <c r="F54" i="9"/>
  <c r="E54" i="9"/>
  <c r="D54" i="9"/>
  <c r="H53" i="9"/>
  <c r="F53" i="9"/>
  <c r="E53" i="9"/>
  <c r="D53" i="9"/>
  <c r="H52" i="9"/>
  <c r="F52" i="9"/>
  <c r="E52" i="9"/>
  <c r="D52" i="9"/>
  <c r="H51" i="9"/>
  <c r="F51" i="9"/>
  <c r="E51" i="9"/>
  <c r="D51" i="9"/>
  <c r="H50" i="9"/>
  <c r="F50" i="9"/>
  <c r="E50" i="9"/>
  <c r="D50" i="9"/>
  <c r="H49" i="9"/>
  <c r="F49" i="9"/>
  <c r="E49" i="9"/>
  <c r="D49" i="9"/>
  <c r="H48" i="9"/>
  <c r="F48" i="9"/>
  <c r="E48" i="9"/>
  <c r="D48" i="9"/>
  <c r="H47" i="9"/>
  <c r="F47" i="9"/>
  <c r="E47" i="9"/>
  <c r="D47" i="9"/>
  <c r="H46" i="9"/>
  <c r="F46" i="9"/>
  <c r="E46" i="9"/>
  <c r="D46" i="9"/>
  <c r="H45" i="9"/>
  <c r="F45" i="9"/>
  <c r="E45" i="9"/>
  <c r="D45" i="9"/>
  <c r="H44" i="9"/>
  <c r="F44" i="9"/>
  <c r="E44" i="9"/>
  <c r="D44" i="9"/>
  <c r="H43" i="9"/>
  <c r="F43" i="9"/>
  <c r="E43" i="9"/>
  <c r="D43" i="9"/>
  <c r="H42" i="9"/>
  <c r="F42" i="9"/>
  <c r="E42" i="9"/>
  <c r="D42" i="9"/>
  <c r="H41" i="9"/>
  <c r="F41" i="9"/>
  <c r="E41" i="9"/>
  <c r="D41" i="9"/>
  <c r="H40" i="9"/>
  <c r="F40" i="9"/>
  <c r="E40" i="9"/>
  <c r="D40" i="9"/>
  <c r="H39" i="9"/>
  <c r="F39" i="9"/>
  <c r="E39" i="9"/>
  <c r="D39" i="9"/>
  <c r="H38" i="9"/>
  <c r="F38" i="9"/>
  <c r="E38" i="9"/>
  <c r="D38" i="9"/>
  <c r="H37" i="9"/>
  <c r="F37" i="9"/>
  <c r="E37" i="9"/>
  <c r="D37" i="9"/>
  <c r="H36" i="9"/>
  <c r="F36" i="9"/>
  <c r="E36" i="9"/>
  <c r="D36" i="9"/>
  <c r="H35" i="9"/>
  <c r="F35" i="9"/>
  <c r="E35" i="9"/>
  <c r="D35" i="9"/>
  <c r="H34" i="9"/>
  <c r="F34" i="9"/>
  <c r="E34" i="9"/>
  <c r="D34" i="9"/>
  <c r="H33" i="9"/>
  <c r="F33" i="9"/>
  <c r="E33" i="9"/>
  <c r="D33" i="9"/>
  <c r="H32" i="9"/>
  <c r="F32" i="9"/>
  <c r="E32" i="9"/>
  <c r="D32" i="9"/>
  <c r="H31" i="9"/>
  <c r="F31" i="9"/>
  <c r="E31" i="9"/>
  <c r="D31" i="9"/>
  <c r="H30" i="9"/>
  <c r="F30" i="9"/>
  <c r="E30" i="9"/>
  <c r="D30" i="9"/>
  <c r="H29" i="9"/>
  <c r="F29" i="9"/>
  <c r="E29" i="9"/>
  <c r="D29" i="9"/>
  <c r="H28" i="9"/>
  <c r="F28" i="9"/>
  <c r="E28" i="9"/>
  <c r="D28" i="9"/>
  <c r="H27" i="9"/>
  <c r="F27" i="9"/>
  <c r="E27" i="9"/>
  <c r="D27" i="9"/>
  <c r="H26" i="9"/>
  <c r="F26" i="9"/>
  <c r="E26" i="9"/>
  <c r="D26" i="9"/>
  <c r="H25" i="9"/>
  <c r="F25" i="9"/>
  <c r="E25" i="9"/>
  <c r="D25" i="9"/>
  <c r="H24" i="9"/>
  <c r="F24" i="9"/>
  <c r="E24" i="9"/>
  <c r="D24" i="9"/>
  <c r="H23" i="9"/>
  <c r="F23" i="9"/>
  <c r="E23" i="9"/>
  <c r="D23" i="9"/>
  <c r="H22" i="9"/>
  <c r="F22" i="9"/>
  <c r="E22" i="9"/>
  <c r="D22" i="9"/>
  <c r="H21" i="9"/>
  <c r="F21" i="9"/>
  <c r="E21" i="9"/>
  <c r="D21" i="9"/>
  <c r="H20" i="9"/>
  <c r="F20" i="9"/>
  <c r="E20" i="9"/>
  <c r="D20" i="9"/>
  <c r="H19" i="9"/>
  <c r="F19" i="9"/>
  <c r="E19" i="9"/>
  <c r="D19" i="9"/>
  <c r="H18" i="9"/>
  <c r="F18" i="9"/>
  <c r="E18" i="9"/>
  <c r="D18" i="9"/>
  <c r="H17" i="9"/>
  <c r="F17" i="9"/>
  <c r="E17" i="9"/>
  <c r="D17" i="9"/>
  <c r="H16" i="9"/>
  <c r="F16" i="9"/>
  <c r="E16" i="9"/>
  <c r="D16" i="9"/>
  <c r="H15" i="9"/>
  <c r="F15" i="9"/>
  <c r="E15" i="9"/>
  <c r="D15" i="9"/>
  <c r="H14" i="9"/>
  <c r="F14" i="9"/>
  <c r="E14" i="9"/>
  <c r="D14" i="9"/>
  <c r="H13" i="9"/>
  <c r="F13" i="9"/>
  <c r="E13" i="9"/>
  <c r="D13" i="9"/>
  <c r="H12" i="9"/>
  <c r="F12" i="9"/>
  <c r="E12" i="9"/>
  <c r="D12" i="9"/>
  <c r="H11" i="9"/>
  <c r="F11" i="9"/>
  <c r="E11" i="9"/>
  <c r="D11" i="9"/>
  <c r="H10" i="9"/>
  <c r="F10" i="9"/>
  <c r="E10" i="9"/>
  <c r="D10" i="9"/>
  <c r="H9" i="9"/>
  <c r="F9" i="9"/>
  <c r="E9" i="9"/>
  <c r="D9" i="9"/>
  <c r="H8" i="9"/>
  <c r="F8" i="9"/>
  <c r="E8" i="9"/>
  <c r="D8" i="9"/>
  <c r="H7" i="9"/>
  <c r="F7" i="9"/>
  <c r="E7" i="9"/>
  <c r="D7" i="9"/>
  <c r="H6" i="9"/>
  <c r="F6" i="9"/>
  <c r="E6" i="9"/>
  <c r="D6" i="9"/>
  <c r="H5" i="9"/>
  <c r="H70" i="9" s="1" a="1"/>
  <c r="H70" i="9" s="1"/>
  <c r="F5" i="9"/>
  <c r="F62" i="9" s="1"/>
  <c r="E5" i="9"/>
  <c r="D5" i="9"/>
  <c r="D62" i="9" s="1"/>
  <c r="D70" i="9" l="1" a="1"/>
  <c r="F68" i="9"/>
  <c r="D9" i="11" s="1"/>
  <c r="E70" i="9" a="1"/>
  <c r="E71" i="9" s="1"/>
  <c r="F70" i="9" a="1"/>
  <c r="F70" i="9" s="1"/>
  <c r="F66" i="10"/>
  <c r="D7" i="11" s="1"/>
  <c r="H68" i="10" a="1"/>
  <c r="H68" i="10" s="1"/>
  <c r="D66" i="10"/>
  <c r="B7" i="11" s="1"/>
  <c r="E69" i="10"/>
  <c r="E71" i="10"/>
  <c r="E70" i="10"/>
  <c r="E72" i="10"/>
  <c r="E68" i="10"/>
  <c r="F71" i="10"/>
  <c r="F69" i="10"/>
  <c r="F72" i="10"/>
  <c r="F68" i="10"/>
  <c r="F70" i="10"/>
  <c r="E58" i="10"/>
  <c r="E65" i="10" s="1"/>
  <c r="C6" i="11" s="1"/>
  <c r="E59" i="10"/>
  <c r="E60" i="10"/>
  <c r="E66" i="10" s="1"/>
  <c r="C7" i="11" s="1"/>
  <c r="H58" i="10"/>
  <c r="H65" i="10" s="1"/>
  <c r="H59" i="10"/>
  <c r="H60" i="10"/>
  <c r="H66" i="10" s="1"/>
  <c r="F7" i="11" s="1"/>
  <c r="D58" i="10"/>
  <c r="D65" i="10" s="1"/>
  <c r="B6" i="11" s="1"/>
  <c r="D59" i="10"/>
  <c r="F58" i="10"/>
  <c r="F65" i="10" s="1"/>
  <c r="D6" i="11" s="1"/>
  <c r="F59" i="10"/>
  <c r="D68" i="10" a="1"/>
  <c r="D68" i="9"/>
  <c r="B9" i="11" s="1"/>
  <c r="E60" i="9"/>
  <c r="E67" i="9" s="1"/>
  <c r="C8" i="11" s="1"/>
  <c r="E61" i="9"/>
  <c r="E62" i="9"/>
  <c r="E68" i="9" s="1"/>
  <c r="C9" i="11" s="1"/>
  <c r="H60" i="9"/>
  <c r="H67" i="9" s="1"/>
  <c r="H61" i="9"/>
  <c r="H62" i="9"/>
  <c r="H68" i="9" s="1"/>
  <c r="F9" i="11" s="1"/>
  <c r="D60" i="9"/>
  <c r="D67" i="9" s="1"/>
  <c r="B8" i="11" s="1"/>
  <c r="D61" i="9"/>
  <c r="F60" i="9"/>
  <c r="F67" i="9" s="1"/>
  <c r="D8" i="11" s="1"/>
  <c r="F61" i="9"/>
  <c r="H76" i="8"/>
  <c r="E76" i="8"/>
  <c r="F76" i="8"/>
  <c r="D76" i="8"/>
  <c r="D58" i="8"/>
  <c r="E58" i="8"/>
  <c r="F58" i="8"/>
  <c r="H58" i="8"/>
  <c r="D6" i="8"/>
  <c r="E6" i="8"/>
  <c r="F6" i="8"/>
  <c r="D7" i="8"/>
  <c r="E7" i="8"/>
  <c r="F7" i="8"/>
  <c r="D8" i="8"/>
  <c r="E8" i="8"/>
  <c r="F8" i="8"/>
  <c r="D9" i="8"/>
  <c r="E9" i="8"/>
  <c r="F9" i="8"/>
  <c r="D10" i="8"/>
  <c r="E10" i="8"/>
  <c r="F10" i="8"/>
  <c r="D11" i="8"/>
  <c r="E11" i="8"/>
  <c r="F11" i="8"/>
  <c r="D12" i="8"/>
  <c r="E12" i="8"/>
  <c r="F12" i="8"/>
  <c r="D13" i="8"/>
  <c r="E13" i="8"/>
  <c r="F13" i="8"/>
  <c r="D14" i="8"/>
  <c r="E14" i="8"/>
  <c r="F14" i="8"/>
  <c r="D15" i="8"/>
  <c r="E15" i="8"/>
  <c r="F15" i="8"/>
  <c r="D16" i="8"/>
  <c r="E16" i="8"/>
  <c r="F16" i="8"/>
  <c r="D17" i="8"/>
  <c r="E17" i="8"/>
  <c r="F17" i="8"/>
  <c r="D18" i="8"/>
  <c r="E18" i="8"/>
  <c r="F18" i="8"/>
  <c r="D19" i="8"/>
  <c r="E19" i="8"/>
  <c r="F19" i="8"/>
  <c r="D20" i="8"/>
  <c r="E20" i="8"/>
  <c r="F20" i="8"/>
  <c r="D21" i="8"/>
  <c r="E21" i="8"/>
  <c r="F21" i="8"/>
  <c r="D22" i="8"/>
  <c r="E22" i="8"/>
  <c r="F22" i="8"/>
  <c r="D23" i="8"/>
  <c r="E23" i="8"/>
  <c r="F23" i="8"/>
  <c r="D24" i="8"/>
  <c r="E24" i="8"/>
  <c r="F24" i="8"/>
  <c r="D25" i="8"/>
  <c r="E25" i="8"/>
  <c r="F25" i="8"/>
  <c r="D26" i="8"/>
  <c r="E26" i="8"/>
  <c r="F26" i="8"/>
  <c r="D27" i="8"/>
  <c r="E27" i="8"/>
  <c r="F27" i="8"/>
  <c r="D28" i="8"/>
  <c r="E28" i="8"/>
  <c r="F28" i="8"/>
  <c r="D29" i="8"/>
  <c r="E29" i="8"/>
  <c r="F29" i="8"/>
  <c r="D30" i="8"/>
  <c r="E30" i="8"/>
  <c r="F30" i="8"/>
  <c r="D31" i="8"/>
  <c r="E31" i="8"/>
  <c r="F31" i="8"/>
  <c r="D32" i="8"/>
  <c r="E32" i="8"/>
  <c r="F32" i="8"/>
  <c r="D33" i="8"/>
  <c r="E33" i="8"/>
  <c r="F33" i="8"/>
  <c r="D34" i="8"/>
  <c r="E34" i="8"/>
  <c r="F34" i="8"/>
  <c r="D35" i="8"/>
  <c r="E35" i="8"/>
  <c r="F35" i="8"/>
  <c r="D36" i="8"/>
  <c r="E36" i="8"/>
  <c r="F36" i="8"/>
  <c r="D37" i="8"/>
  <c r="E37" i="8"/>
  <c r="F37" i="8"/>
  <c r="D38" i="8"/>
  <c r="E38" i="8"/>
  <c r="F38" i="8"/>
  <c r="D39" i="8"/>
  <c r="E39" i="8"/>
  <c r="F39" i="8"/>
  <c r="D40" i="8"/>
  <c r="E40" i="8"/>
  <c r="F40" i="8"/>
  <c r="D41" i="8"/>
  <c r="E41" i="8"/>
  <c r="F41" i="8"/>
  <c r="D42" i="8"/>
  <c r="E42" i="8"/>
  <c r="F42" i="8"/>
  <c r="D43" i="8"/>
  <c r="E43" i="8"/>
  <c r="F43" i="8"/>
  <c r="D44" i="8"/>
  <c r="E44" i="8"/>
  <c r="F44" i="8"/>
  <c r="D45" i="8"/>
  <c r="E45" i="8"/>
  <c r="F45" i="8"/>
  <c r="D46" i="8"/>
  <c r="E46" i="8"/>
  <c r="F46" i="8"/>
  <c r="D47" i="8"/>
  <c r="E47" i="8"/>
  <c r="F47" i="8"/>
  <c r="D48" i="8"/>
  <c r="E48" i="8"/>
  <c r="F48" i="8"/>
  <c r="D49" i="8"/>
  <c r="E49" i="8"/>
  <c r="F49" i="8"/>
  <c r="D50" i="8"/>
  <c r="E50" i="8"/>
  <c r="F50" i="8"/>
  <c r="D51" i="8"/>
  <c r="E51" i="8"/>
  <c r="F51" i="8"/>
  <c r="D52" i="8"/>
  <c r="E52" i="8"/>
  <c r="F52" i="8"/>
  <c r="D53" i="8"/>
  <c r="E53" i="8"/>
  <c r="F53" i="8"/>
  <c r="D54" i="8"/>
  <c r="E54" i="8"/>
  <c r="F54" i="8"/>
  <c r="D55" i="8"/>
  <c r="E55" i="8"/>
  <c r="F55" i="8"/>
  <c r="D56" i="8"/>
  <c r="E56" i="8"/>
  <c r="F56" i="8"/>
  <c r="F5" i="8"/>
  <c r="E5" i="8"/>
  <c r="D5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D81" i="9" l="1"/>
  <c r="F8" i="11"/>
  <c r="D79" i="10"/>
  <c r="F6" i="11"/>
  <c r="D69" i="8" a="1"/>
  <c r="E69" i="8" a="1"/>
  <c r="F69" i="8" a="1"/>
  <c r="F72" i="9"/>
  <c r="F73" i="9"/>
  <c r="F71" i="9"/>
  <c r="D72" i="9"/>
  <c r="D73" i="9"/>
  <c r="D74" i="9"/>
  <c r="D70" i="9"/>
  <c r="D83" i="9" s="1"/>
  <c r="D71" i="9"/>
  <c r="E73" i="9"/>
  <c r="E72" i="9"/>
  <c r="F74" i="9"/>
  <c r="E74" i="9"/>
  <c r="E70" i="9"/>
  <c r="E83" i="9" s="1"/>
  <c r="F81" i="10"/>
  <c r="H81" i="10"/>
  <c r="E81" i="10"/>
  <c r="F74" i="10"/>
  <c r="F76" i="10" s="1"/>
  <c r="F83" i="10"/>
  <c r="E83" i="10"/>
  <c r="E74" i="10"/>
  <c r="E76" i="10" s="1"/>
  <c r="H83" i="10"/>
  <c r="D71" i="10"/>
  <c r="D69" i="10"/>
  <c r="D72" i="10"/>
  <c r="D68" i="10"/>
  <c r="D70" i="10"/>
  <c r="F83" i="9"/>
  <c r="H83" i="9"/>
  <c r="F76" i="9"/>
  <c r="F78" i="9" s="1"/>
  <c r="F85" i="9"/>
  <c r="H85" i="9"/>
  <c r="H69" i="8" a="1"/>
  <c r="H69" i="8" s="1"/>
  <c r="E61" i="8"/>
  <c r="E67" i="8" s="1"/>
  <c r="C11" i="11" s="1"/>
  <c r="F61" i="8"/>
  <c r="F67" i="8" s="1"/>
  <c r="D11" i="11" s="1"/>
  <c r="H61" i="8"/>
  <c r="H67" i="8" s="1"/>
  <c r="F11" i="11" s="1"/>
  <c r="D60" i="8"/>
  <c r="D59" i="8"/>
  <c r="D66" i="8" s="1"/>
  <c r="B10" i="11" s="1"/>
  <c r="D61" i="8"/>
  <c r="D67" i="8" s="1"/>
  <c r="B11" i="11" s="1"/>
  <c r="E59" i="8"/>
  <c r="E66" i="8" s="1"/>
  <c r="C10" i="11" s="1"/>
  <c r="E60" i="8"/>
  <c r="H59" i="8"/>
  <c r="H66" i="8" s="1"/>
  <c r="F10" i="11" s="1"/>
  <c r="H60" i="8"/>
  <c r="F59" i="8"/>
  <c r="F66" i="8" s="1"/>
  <c r="D10" i="11" s="1"/>
  <c r="F60" i="8"/>
  <c r="H86" i="9" l="1"/>
  <c r="I6" i="12" s="1"/>
  <c r="H6" i="12"/>
  <c r="E84" i="10"/>
  <c r="E5" i="12" s="1"/>
  <c r="D5" i="12"/>
  <c r="H84" i="10"/>
  <c r="H5" i="12"/>
  <c r="F86" i="9"/>
  <c r="G6" i="12" s="1"/>
  <c r="F6" i="12"/>
  <c r="F84" i="10"/>
  <c r="G5" i="12" s="1"/>
  <c r="F5" i="12"/>
  <c r="D81" i="10"/>
  <c r="F87" i="10"/>
  <c r="F86" i="10"/>
  <c r="F88" i="10"/>
  <c r="H88" i="10"/>
  <c r="H87" i="10"/>
  <c r="H86" i="10"/>
  <c r="E87" i="10"/>
  <c r="E86" i="10"/>
  <c r="E88" i="10"/>
  <c r="D71" i="8"/>
  <c r="D69" i="8"/>
  <c r="D72" i="8"/>
  <c r="D73" i="8"/>
  <c r="D70" i="8"/>
  <c r="F71" i="8"/>
  <c r="F72" i="8"/>
  <c r="F69" i="8"/>
  <c r="F84" i="8" s="1"/>
  <c r="F73" i="8"/>
  <c r="F70" i="8"/>
  <c r="E71" i="8"/>
  <c r="E72" i="8"/>
  <c r="E70" i="8"/>
  <c r="E69" i="8"/>
  <c r="E73" i="8"/>
  <c r="E85" i="9"/>
  <c r="E76" i="9"/>
  <c r="E78" i="9" s="1"/>
  <c r="H84" i="8"/>
  <c r="D83" i="10"/>
  <c r="D74" i="10"/>
  <c r="D76" i="10" s="1"/>
  <c r="D85" i="9"/>
  <c r="D76" i="9"/>
  <c r="D78" i="9" s="1"/>
  <c r="D80" i="8"/>
  <c r="D84" i="8"/>
  <c r="D84" i="10" l="1"/>
  <c r="C5" i="12" s="1"/>
  <c r="B5" i="12"/>
  <c r="H85" i="8"/>
  <c r="I7" i="12" s="1"/>
  <c r="H7" i="12"/>
  <c r="D86" i="9"/>
  <c r="C6" i="12" s="1"/>
  <c r="B6" i="12"/>
  <c r="D87" i="10"/>
  <c r="D86" i="10"/>
  <c r="D85" i="8"/>
  <c r="C7" i="12" s="1"/>
  <c r="B7" i="12"/>
  <c r="E86" i="9"/>
  <c r="E6" i="12" s="1"/>
  <c r="D6" i="12"/>
  <c r="F85" i="8"/>
  <c r="G7" i="12" s="1"/>
  <c r="F7" i="12"/>
  <c r="D88" i="10"/>
  <c r="E82" i="8"/>
  <c r="D82" i="8"/>
  <c r="F82" i="8"/>
  <c r="H82" i="8"/>
  <c r="E75" i="8"/>
  <c r="E77" i="8" s="1"/>
  <c r="E84" i="8"/>
  <c r="F75" i="8"/>
  <c r="F77" i="8" s="1"/>
  <c r="D75" i="8"/>
  <c r="D77" i="8" s="1"/>
  <c r="E85" i="8" l="1"/>
  <c r="E7" i="12" s="1"/>
  <c r="D7" i="12"/>
</calcChain>
</file>

<file path=xl/sharedStrings.xml><?xml version="1.0" encoding="utf-8"?>
<sst xmlns="http://schemas.openxmlformats.org/spreadsheetml/2006/main" count="108" uniqueCount="39">
  <si>
    <t>LFR Actions Solidaires</t>
  </si>
  <si>
    <t xml:space="preserve">Date </t>
  </si>
  <si>
    <t xml:space="preserve">Dernier </t>
  </si>
  <si>
    <t>plus haut</t>
  </si>
  <si>
    <t>plus bas</t>
  </si>
  <si>
    <t>ouverture</t>
  </si>
  <si>
    <t>volume</t>
  </si>
  <si>
    <t>1.025,30</t>
  </si>
  <si>
    <t>1.013,90</t>
  </si>
  <si>
    <t>1.016,89</t>
  </si>
  <si>
    <t>Indice SBF 250</t>
  </si>
  <si>
    <t>Cours (ouverture)</t>
  </si>
  <si>
    <t>Rentabilité</t>
  </si>
  <si>
    <t>Marché</t>
  </si>
  <si>
    <t>Action Planète Durable</t>
  </si>
  <si>
    <t>Dexia Bonds Subs</t>
  </si>
  <si>
    <t>Moyenne</t>
  </si>
  <si>
    <t>Variance</t>
  </si>
  <si>
    <t>Ecart Type</t>
  </si>
  <si>
    <t>Beta</t>
  </si>
  <si>
    <t>Erreur Type</t>
  </si>
  <si>
    <t>R²</t>
  </si>
  <si>
    <t>Student</t>
  </si>
  <si>
    <t>Beta/Erreur Type</t>
  </si>
  <si>
    <t>Erreur</t>
  </si>
  <si>
    <t>Rf (taux sans risque)</t>
  </si>
  <si>
    <t>Moyenne annuelle</t>
  </si>
  <si>
    <t>Ecart Type annuel</t>
  </si>
  <si>
    <t>Nombre de valeurs totales</t>
  </si>
  <si>
    <t>Rentabilité attendue</t>
  </si>
  <si>
    <t>Risque systématique</t>
  </si>
  <si>
    <t>Risque spécifique</t>
  </si>
  <si>
    <t>Rm (prime du marché)</t>
  </si>
  <si>
    <t>Sharpe</t>
  </si>
  <si>
    <t>Traynor</t>
  </si>
  <si>
    <t>Jensen</t>
  </si>
  <si>
    <t>Fonds 1</t>
  </si>
  <si>
    <t>Fonds 2</t>
  </si>
  <si>
    <t>Fonds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</si>
</sst>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0.000%"/>
    <numFmt numFmtId="165" formatCode="0.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33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10" xfId="42" applyFont="1" applyBorder="1" applyAlignment="1">
      <alignment horizontal="center"/>
    </xf>
    <xf numFmtId="10" fontId="0" fillId="0" borderId="0" xfId="43" applyNumberFormat="1" applyFont="1"/>
    <xf numFmtId="164" fontId="0" fillId="0" borderId="0" xfId="43" applyNumberFormat="1" applyFont="1"/>
    <xf numFmtId="9" fontId="0" fillId="0" borderId="0" xfId="0" applyNumberFormat="1"/>
    <xf numFmtId="0" fontId="18" fillId="0" borderId="0" xfId="0" applyFont="1"/>
    <xf numFmtId="10" fontId="0" fillId="0" borderId="0" xfId="0" applyNumberFormat="1"/>
    <xf numFmtId="0" fontId="16" fillId="0" borderId="0" xfId="0" applyFont="1"/>
    <xf numFmtId="0" fontId="0" fillId="0" borderId="0" xfId="0" applyAlignment="1">
      <alignment horizontal="right"/>
    </xf>
    <xf numFmtId="2" fontId="16" fillId="0" borderId="0" xfId="0" applyNumberFormat="1" applyFont="1"/>
    <xf numFmtId="1" fontId="16" fillId="0" borderId="0" xfId="0" applyNumberFormat="1" applyFont="1"/>
    <xf numFmtId="9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Titres</c:v>
          </c:tx>
          <c:spPr>
            <a:ln w="66675">
              <a:noFill/>
            </a:ln>
          </c:spPr>
          <c:dLbls>
            <c:dLbl>
              <c:idx val="0"/>
              <c:layout>
                <c:manualLayout>
                  <c:x val="-5.5555555555555558E-3"/>
                  <c:y val="-4.62962962962963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26,32%</a:t>
                    </a:r>
                    <a:r>
                      <a:rPr lang="fr-FR" sz="1000" b="0" i="0" u="none" strike="noStrike" baseline="0"/>
                      <a:t> </a:t>
                    </a:r>
                    <a:br>
                      <a:rPr lang="fr-FR" sz="1000" b="0" i="0" u="none" strike="noStrike" baseline="0"/>
                    </a:br>
                    <a:r>
                      <a:rPr lang="fr-FR" sz="1000" b="0" i="0" u="none" strike="noStrike" baseline="0"/>
                      <a:t>LFR Actions Solidaires</a:t>
                    </a:r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888888888888889E-2"/>
                  <c:y val="9.25925925925927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23,22%</a:t>
                    </a:r>
                    <a:br>
                      <a:rPr lang="en-US"/>
                    </a:br>
                    <a:r>
                      <a:rPr lang="en-US"/>
                      <a:t>Action Planète Durable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5462668816040075E-17"/>
                  <c:y val="-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1,38%</a:t>
                    </a:r>
                    <a:br>
                      <a:rPr lang="en-US"/>
                    </a:br>
                    <a:r>
                      <a:rPr lang="en-US"/>
                      <a:t>Dexia Bond Subs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'Rentabilité 1ère A'!$D$68:$F$68</c:f>
              <c:numCache>
                <c:formatCode>General</c:formatCode>
                <c:ptCount val="3"/>
                <c:pt idx="0">
                  <c:v>0.92043995955076696</c:v>
                </c:pt>
                <c:pt idx="1">
                  <c:v>0.79815396692582552</c:v>
                </c:pt>
                <c:pt idx="2">
                  <c:v>-6.3785852656133804E-2</c:v>
                </c:pt>
              </c:numCache>
            </c:numRef>
          </c:xVal>
          <c:yVal>
            <c:numRef>
              <c:f>'Rentabilité 1ère A'!$D$81:$H$81</c:f>
              <c:numCache>
                <c:formatCode>0.00%</c:formatCode>
                <c:ptCount val="5"/>
                <c:pt idx="0">
                  <c:v>0.26318066051554573</c:v>
                </c:pt>
                <c:pt idx="1">
                  <c:v>0.23220120527112109</c:v>
                </c:pt>
                <c:pt idx="2">
                  <c:v>1.3840741485013502E-2</c:v>
                </c:pt>
                <c:pt idx="4">
                  <c:v>0.28333609009038752</c:v>
                </c:pt>
              </c:numCache>
            </c:numRef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04415808"/>
        <c:axId val="104416384"/>
      </c:scatterChart>
      <c:valAx>
        <c:axId val="10441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Bêta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4416384"/>
        <c:crosses val="autoZero"/>
        <c:crossBetween val="midCat"/>
      </c:valAx>
      <c:valAx>
        <c:axId val="1044163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FR"/>
                  <a:t>Rentabilité attendue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044158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Fonds 1 : Moyenne et Ecart Type par année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Fonds 1 - Moyenne annuelle</c:v>
          </c:tx>
          <c:val>
            <c:numRef>
              <c:f>('Graphes Moy-ET'!$B$6,'Graphes Moy-ET'!$B$8,'Graphes Moy-ET'!$B$10)</c:f>
              <c:numCache>
                <c:formatCode>0.00%</c:formatCode>
                <c:ptCount val="3"/>
                <c:pt idx="0">
                  <c:v>0.34530611508514286</c:v>
                </c:pt>
                <c:pt idx="1">
                  <c:v>3.6363528012789068E-2</c:v>
                </c:pt>
                <c:pt idx="2">
                  <c:v>0.12311006933236682</c:v>
                </c:pt>
              </c:numCache>
            </c:numRef>
          </c:val>
          <c:smooth val="0"/>
        </c:ser>
        <c:ser>
          <c:idx val="1"/>
          <c:order val="1"/>
          <c:tx>
            <c:v>Fonds 1 - Ecart Type</c:v>
          </c:tx>
          <c:val>
            <c:numRef>
              <c:f>('Graphes Moy-ET'!$B$7,'Graphes Moy-ET'!$B$9,'Graphes Moy-ET'!$B$11)</c:f>
              <c:numCache>
                <c:formatCode>0.00%</c:formatCode>
                <c:ptCount val="3"/>
                <c:pt idx="0">
                  <c:v>0.36537381342122804</c:v>
                </c:pt>
                <c:pt idx="1">
                  <c:v>0.2106137018151735</c:v>
                </c:pt>
                <c:pt idx="2">
                  <c:v>0.20814225879786247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12768"/>
        <c:axId val="104418112"/>
      </c:lineChart>
      <c:catAx>
        <c:axId val="9891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Années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04418112"/>
        <c:crosses val="autoZero"/>
        <c:auto val="1"/>
        <c:lblAlgn val="ctr"/>
        <c:lblOffset val="100"/>
        <c:noMultiLvlLbl val="0"/>
      </c:catAx>
      <c:valAx>
        <c:axId val="104418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FR"/>
                  <a:t>Valeur</a:t>
                </a:r>
                <a:r>
                  <a:rPr lang="fr-FR" baseline="0"/>
                  <a:t> (en %)</a:t>
                </a:r>
                <a:endParaRPr lang="fr-FR"/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98912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1800" b="1" i="0" baseline="0"/>
              <a:t>Fonds 2 : Moyenne et Ecart Type par année</a:t>
            </a:r>
            <a:endParaRPr lang="fr-FR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Fonds 2 - Moyenne annuelle</c:v>
          </c:tx>
          <c:val>
            <c:numRef>
              <c:f>('Graphes Moy-ET'!$C$6,'Graphes Moy-ET'!$C$8,'Graphes Moy-ET'!$C$10)</c:f>
              <c:numCache>
                <c:formatCode>0.00%</c:formatCode>
                <c:ptCount val="3"/>
                <c:pt idx="0">
                  <c:v>0.18692212118856999</c:v>
                </c:pt>
                <c:pt idx="1">
                  <c:v>-9.755912563688679E-2</c:v>
                </c:pt>
                <c:pt idx="2">
                  <c:v>7.6739289763829696E-2</c:v>
                </c:pt>
              </c:numCache>
            </c:numRef>
          </c:val>
          <c:smooth val="0"/>
        </c:ser>
        <c:ser>
          <c:idx val="1"/>
          <c:order val="1"/>
          <c:tx>
            <c:v>Fonds 2 - Ecart Type</c:v>
          </c:tx>
          <c:val>
            <c:numRef>
              <c:f>('Graphes Moy-ET'!$C$7,'Graphes Moy-ET'!$C$9,'Graphes Moy-ET'!$C$11)</c:f>
              <c:numCache>
                <c:formatCode>0.00%</c:formatCode>
                <c:ptCount val="3"/>
                <c:pt idx="0">
                  <c:v>0.30138870140106505</c:v>
                </c:pt>
                <c:pt idx="1">
                  <c:v>0.19744110326185632</c:v>
                </c:pt>
                <c:pt idx="2">
                  <c:v>0.19095537149684016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40064"/>
        <c:axId val="104419840"/>
      </c:lineChart>
      <c:catAx>
        <c:axId val="114840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Années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04419840"/>
        <c:crosses val="autoZero"/>
        <c:auto val="1"/>
        <c:lblAlgn val="ctr"/>
        <c:lblOffset val="100"/>
        <c:noMultiLvlLbl val="0"/>
      </c:catAx>
      <c:valAx>
        <c:axId val="104419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Valeur (en %)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14840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Marché : Moyenne et Ecart Type par année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8584951881014874"/>
          <c:y val="0.29653944298629337"/>
          <c:w val="0.50721981627296586"/>
          <c:h val="0.65206000291630217"/>
        </c:manualLayout>
      </c:layout>
      <c:lineChart>
        <c:grouping val="standard"/>
        <c:varyColors val="0"/>
        <c:ser>
          <c:idx val="0"/>
          <c:order val="0"/>
          <c:tx>
            <c:v>Marché - Moyenne annuelle</c:v>
          </c:tx>
          <c:val>
            <c:numRef>
              <c:f>('Graphes Moy-ET'!$F$6,'Graphes Moy-ET'!$F$8,'Graphes Moy-ET'!$F$10)</c:f>
              <c:numCache>
                <c:formatCode>0.00%</c:formatCode>
                <c:ptCount val="3"/>
                <c:pt idx="0">
                  <c:v>0.28333609009038752</c:v>
                </c:pt>
                <c:pt idx="1">
                  <c:v>-1.1198972315686279E-2</c:v>
                </c:pt>
                <c:pt idx="2">
                  <c:v>9.8462974616063056E-2</c:v>
                </c:pt>
              </c:numCache>
            </c:numRef>
          </c:val>
          <c:smooth val="0"/>
        </c:ser>
        <c:ser>
          <c:idx val="1"/>
          <c:order val="1"/>
          <c:tx>
            <c:v>Marché - Ecart Type</c:v>
          </c:tx>
          <c:val>
            <c:numRef>
              <c:f>('Graphes Moy-ET'!$F$7,'Graphes Moy-ET'!$F$9,'Graphes Moy-ET'!$F$11)</c:f>
              <c:numCache>
                <c:formatCode>0.00%</c:formatCode>
                <c:ptCount val="3"/>
                <c:pt idx="0">
                  <c:v>0.32420417229311294</c:v>
                </c:pt>
                <c:pt idx="1">
                  <c:v>0.22397705925599948</c:v>
                </c:pt>
                <c:pt idx="2">
                  <c:v>0.19111052426393019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40576"/>
        <c:axId val="104421568"/>
      </c:lineChart>
      <c:catAx>
        <c:axId val="114840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Années</a:t>
                </a:r>
              </a:p>
            </c:rich>
          </c:tx>
          <c:layout>
            <c:manualLayout>
              <c:xMode val="edge"/>
              <c:yMode val="edge"/>
              <c:x val="0.38827887139107614"/>
              <c:y val="0.93278055097224255"/>
            </c:manualLayout>
          </c:layout>
          <c:overlay val="0"/>
        </c:title>
        <c:majorTickMark val="none"/>
        <c:minorTickMark val="none"/>
        <c:tickLblPos val="nextTo"/>
        <c:crossAx val="104421568"/>
        <c:crosses val="autoZero"/>
        <c:auto val="1"/>
        <c:lblAlgn val="ctr"/>
        <c:lblOffset val="100"/>
        <c:noMultiLvlLbl val="0"/>
      </c:catAx>
      <c:valAx>
        <c:axId val="104421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Valeur (en %)</a:t>
                </a:r>
              </a:p>
            </c:rich>
          </c:tx>
          <c:layout/>
          <c:overlay val="0"/>
        </c:title>
        <c:numFmt formatCode="0.00%" sourceLinked="1"/>
        <c:majorTickMark val="none"/>
        <c:minorTickMark val="none"/>
        <c:tickLblPos val="nextTo"/>
        <c:crossAx val="114840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418044619422571"/>
          <c:y val="0.39494969378827649"/>
          <c:w val="0.27915288713910763"/>
          <c:h val="0.36727617381160688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Fonds 3 : Moyenne et Ecart Type par année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6447067882382121"/>
          <c:y val="0.19480351414406533"/>
          <c:w val="0.48213261071562108"/>
          <c:h val="0.68387685914260721"/>
        </c:manualLayout>
      </c:layout>
      <c:scatterChart>
        <c:scatterStyle val="lineMarker"/>
        <c:varyColors val="0"/>
        <c:ser>
          <c:idx val="0"/>
          <c:order val="0"/>
          <c:tx>
            <c:v>Fonds 3 - Moyenne annuelle</c:v>
          </c:tx>
          <c:yVal>
            <c:numRef>
              <c:f>('Graphes Moy-ET'!$D$6,'Graphes Moy-ET'!$D$8,'Graphes Moy-ET'!$D$10)</c:f>
              <c:numCache>
                <c:formatCode>0.00%</c:formatCode>
                <c:ptCount val="3"/>
                <c:pt idx="0">
                  <c:v>-6.1388763498714978E-2</c:v>
                </c:pt>
                <c:pt idx="1">
                  <c:v>-7.3239185546882288E-2</c:v>
                </c:pt>
                <c:pt idx="2">
                  <c:v>1.4486202898093352E-2</c:v>
                </c:pt>
              </c:numCache>
            </c:numRef>
          </c:yVal>
          <c:smooth val="0"/>
        </c:ser>
        <c:ser>
          <c:idx val="1"/>
          <c:order val="1"/>
          <c:tx>
            <c:v>Fonds 3 : Ecart Type</c:v>
          </c:tx>
          <c:yVal>
            <c:numRef>
              <c:f>('Graphes Moy-ET'!$D$7,'Graphes Moy-ET'!$D$9,'Graphes Moy-ET'!$D$11)</c:f>
              <c:numCache>
                <c:formatCode>0.00%</c:formatCode>
                <c:ptCount val="3"/>
                <c:pt idx="0">
                  <c:v>6.5617457001813664E-2</c:v>
                </c:pt>
                <c:pt idx="1">
                  <c:v>2.6797472487137229E-2</c:v>
                </c:pt>
                <c:pt idx="2">
                  <c:v>3.3670461318489851E-2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841472"/>
        <c:axId val="132842048"/>
      </c:scatterChart>
      <c:valAx>
        <c:axId val="132841472"/>
        <c:scaling>
          <c:orientation val="minMax"/>
        </c:scaling>
        <c:delete val="0"/>
        <c:axPos val="b"/>
        <c:title>
          <c:layout/>
          <c:overlay val="0"/>
        </c:title>
        <c:majorTickMark val="out"/>
        <c:minorTickMark val="none"/>
        <c:tickLblPos val="nextTo"/>
        <c:crossAx val="132842048"/>
        <c:crosses val="autoZero"/>
        <c:crossBetween val="midCat"/>
      </c:valAx>
      <c:valAx>
        <c:axId val="13284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FR"/>
                  <a:t>Valeur (en %)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328414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Risques par année et</a:t>
            </a:r>
            <a:r>
              <a:rPr lang="fr-FR" baseline="0"/>
              <a:t> par fond</a:t>
            </a:r>
            <a:endParaRPr lang="fr-FR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Risque Systématique - Fonds 1</c:v>
          </c:tx>
          <c:val>
            <c:numRef>
              <c:f>'Graphes Risque'!$B$5:$B$7</c:f>
              <c:numCache>
                <c:formatCode>0.00%</c:formatCode>
                <c:ptCount val="3"/>
                <c:pt idx="0">
                  <c:v>0.29841047523166275</c:v>
                </c:pt>
                <c:pt idx="1">
                  <c:v>0.19662573762425545</c:v>
                </c:pt>
                <c:pt idx="2">
                  <c:v>0.19282988394673251</c:v>
                </c:pt>
              </c:numCache>
            </c:numRef>
          </c:val>
          <c:smooth val="0"/>
        </c:ser>
        <c:ser>
          <c:idx val="1"/>
          <c:order val="1"/>
          <c:tx>
            <c:v>Risque Spécifique - Fonds 1</c:v>
          </c:tx>
          <c:val>
            <c:numRef>
              <c:f>'Graphes Risque'!$C$5:$C$7</c:f>
              <c:numCache>
                <c:formatCode>0.00%</c:formatCode>
                <c:ptCount val="3"/>
                <c:pt idx="0">
                  <c:v>0.21082981716537047</c:v>
                </c:pt>
                <c:pt idx="1">
                  <c:v>7.547483485247436E-2</c:v>
                </c:pt>
                <c:pt idx="2">
                  <c:v>7.8357104046576601E-2</c:v>
                </c:pt>
              </c:numCache>
            </c:numRef>
          </c:val>
          <c:smooth val="0"/>
        </c:ser>
        <c:ser>
          <c:idx val="2"/>
          <c:order val="2"/>
          <c:tx>
            <c:v>Risque Systématique - Fonds 2</c:v>
          </c:tx>
          <c:val>
            <c:numRef>
              <c:f>'Graphes Risque'!$D$5:$D$7</c:f>
              <c:numCache>
                <c:formatCode>0.00%</c:formatCode>
                <c:ptCount val="3"/>
                <c:pt idx="0">
                  <c:v>0.2587648462096519</c:v>
                </c:pt>
                <c:pt idx="1">
                  <c:v>0.18139177715630819</c:v>
                </c:pt>
                <c:pt idx="2">
                  <c:v>0.17331421245747633</c:v>
                </c:pt>
              </c:numCache>
            </c:numRef>
          </c:val>
          <c:smooth val="0"/>
        </c:ser>
        <c:ser>
          <c:idx val="3"/>
          <c:order val="3"/>
          <c:tx>
            <c:v>Risque Spécifique - Fonds 2</c:v>
          </c:tx>
          <c:val>
            <c:numRef>
              <c:f>'Graphes Risque'!$E$5:$E$7</c:f>
              <c:numCache>
                <c:formatCode>0.00%</c:formatCode>
                <c:ptCount val="3"/>
                <c:pt idx="0">
                  <c:v>0.15451829567502856</c:v>
                </c:pt>
                <c:pt idx="1">
                  <c:v>7.7974434511160387E-2</c:v>
                </c:pt>
                <c:pt idx="2">
                  <c:v>8.0163193946729661E-2</c:v>
                </c:pt>
              </c:numCache>
            </c:numRef>
          </c:val>
          <c:smooth val="0"/>
        </c:ser>
        <c:ser>
          <c:idx val="4"/>
          <c:order val="4"/>
          <c:tx>
            <c:v>Risque Systématique - Fonds 3</c:v>
          </c:tx>
          <c:val>
            <c:numRef>
              <c:f>'Graphes Risque'!$F$5:$F$7</c:f>
              <c:numCache>
                <c:formatCode>0.00%</c:formatCode>
                <c:ptCount val="3"/>
                <c:pt idx="0">
                  <c:v>-2.0679639564392321E-2</c:v>
                </c:pt>
                <c:pt idx="1">
                  <c:v>-6.2153313154842569E-3</c:v>
                </c:pt>
                <c:pt idx="2">
                  <c:v>-1.4989602757809504E-2</c:v>
                </c:pt>
              </c:numCache>
            </c:numRef>
          </c:val>
          <c:smooth val="0"/>
        </c:ser>
        <c:ser>
          <c:idx val="5"/>
          <c:order val="5"/>
          <c:tx>
            <c:v>Risque Spécifique - Fonds 3</c:v>
          </c:tx>
          <c:val>
            <c:numRef>
              <c:f>'Graphes Risque'!$G$5:$G$7</c:f>
              <c:numCache>
                <c:formatCode>0.00%</c:formatCode>
                <c:ptCount val="3"/>
                <c:pt idx="0">
                  <c:v>6.2273615366956851E-2</c:v>
                </c:pt>
                <c:pt idx="1">
                  <c:v>2.6066725692684103E-2</c:v>
                </c:pt>
                <c:pt idx="2">
                  <c:v>3.0149822131531574E-2</c:v>
                </c:pt>
              </c:numCache>
            </c:numRef>
          </c:val>
          <c:smooth val="0"/>
        </c:ser>
        <c:ser>
          <c:idx val="6"/>
          <c:order val="6"/>
          <c:tx>
            <c:v>Risque Systématique - Marché</c:v>
          </c:tx>
          <c:val>
            <c:numRef>
              <c:f>'Graphes Risque'!$H$5:$H$7</c:f>
              <c:numCache>
                <c:formatCode>0.00%</c:formatCode>
                <c:ptCount val="3"/>
                <c:pt idx="0">
                  <c:v>0.32420417229311299</c:v>
                </c:pt>
                <c:pt idx="1">
                  <c:v>0.22397705925599948</c:v>
                </c:pt>
                <c:pt idx="2">
                  <c:v>0.19111052426393013</c:v>
                </c:pt>
              </c:numCache>
            </c:numRef>
          </c:val>
          <c:smooth val="0"/>
        </c:ser>
        <c:ser>
          <c:idx val="7"/>
          <c:order val="7"/>
          <c:tx>
            <c:v>Risque Spécifique - Marché</c:v>
          </c:tx>
          <c:val>
            <c:numRef>
              <c:f>'Graphes Risque'!$I$5:$I$7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4.5625301874860709E-9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43136"/>
        <c:axId val="132843776"/>
      </c:lineChart>
      <c:catAx>
        <c:axId val="114843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Années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32843776"/>
        <c:crosses val="autoZero"/>
        <c:auto val="1"/>
        <c:lblAlgn val="ctr"/>
        <c:lblOffset val="100"/>
        <c:noMultiLvlLbl val="0"/>
      </c:catAx>
      <c:valAx>
        <c:axId val="132843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FR"/>
                  <a:t>Valeur (en %)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148431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90</xdr:row>
      <xdr:rowOff>83820</xdr:rowOff>
    </xdr:from>
    <xdr:to>
      <xdr:col>7</xdr:col>
      <xdr:colOff>571500</xdr:colOff>
      <xdr:row>105</xdr:row>
      <xdr:rowOff>83820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53340</xdr:rowOff>
    </xdr:from>
    <xdr:to>
      <xdr:col>13</xdr:col>
      <xdr:colOff>274320</xdr:colOff>
      <xdr:row>16</xdr:row>
      <xdr:rowOff>53340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30480</xdr:colOff>
      <xdr:row>17</xdr:row>
      <xdr:rowOff>0</xdr:rowOff>
    </xdr:from>
    <xdr:to>
      <xdr:col>13</xdr:col>
      <xdr:colOff>320040</xdr:colOff>
      <xdr:row>32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739140</xdr:colOff>
      <xdr:row>32</xdr:row>
      <xdr:rowOff>99060</xdr:rowOff>
    </xdr:from>
    <xdr:to>
      <xdr:col>13</xdr:col>
      <xdr:colOff>563880</xdr:colOff>
      <xdr:row>48</xdr:row>
      <xdr:rowOff>45720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449580</xdr:colOff>
      <xdr:row>15</xdr:row>
      <xdr:rowOff>22860</xdr:rowOff>
    </xdr:from>
    <xdr:to>
      <xdr:col>6</xdr:col>
      <xdr:colOff>548640</xdr:colOff>
      <xdr:row>30</xdr:row>
      <xdr:rowOff>22860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518160</xdr:colOff>
      <xdr:row>8</xdr:row>
      <xdr:rowOff>152400</xdr:rowOff>
    </xdr:from>
    <xdr:to>
      <xdr:col>8</xdr:col>
      <xdr:colOff>373380</xdr:colOff>
      <xdr:row>27</xdr:row>
      <xdr:rowOff>45720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3"/>
  <sheetViews>
    <sheetView topLeftCell="A139" workbookViewId="0">
      <selection activeCell="F14" sqref="F14"/>
    </sheetView>
  </sheetViews>
  <sheetFormatPr defaultColWidth="9.140625" defaultRowHeight="15" x14ac:dyDescent="0.25"/>
  <cols>
    <col min="1" max="1" width="17.42578125" style="1" customWidth="1"/>
    <col min="2" max="2" width="9.140625" style="1"/>
    <col min="3" max="3" width="11" style="1" customWidth="1"/>
    <col min="4" max="4" width="10.5703125" style="1" customWidth="1"/>
    <col min="5" max="5" width="10.85546875" style="1" customWidth="1"/>
    <col min="6" max="6" width="10.28515625" style="1" customWidth="1"/>
    <col min="7" max="7" width="10.7109375" style="1" bestFit="1" customWidth="1"/>
    <col min="8" max="8" width="9.140625" style="1"/>
    <col min="9" max="9" width="15.42578125" style="1" customWidth="1"/>
    <col min="10" max="16384" width="9.140625" style="1"/>
  </cols>
  <sheetData>
    <row r="1" spans="1:14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14" x14ac:dyDescent="0.25">
      <c r="A2" s="2"/>
      <c r="B2" s="2"/>
      <c r="C2" s="2"/>
      <c r="D2" s="2"/>
      <c r="E2" s="2"/>
      <c r="F2" s="2"/>
    </row>
    <row r="3" spans="1:14" x14ac:dyDescent="0.25">
      <c r="A3" s="3">
        <v>40784</v>
      </c>
      <c r="B3" s="2">
        <v>75.23</v>
      </c>
      <c r="C3" s="2">
        <v>75.23</v>
      </c>
      <c r="D3" s="2">
        <v>73.63</v>
      </c>
      <c r="E3" s="2">
        <v>73.63</v>
      </c>
      <c r="F3" s="2">
        <v>0</v>
      </c>
      <c r="I3" s="3">
        <v>40917</v>
      </c>
      <c r="J3" s="2">
        <v>75.05</v>
      </c>
      <c r="K3" s="2">
        <v>76.319999999999993</v>
      </c>
      <c r="L3" s="2">
        <v>75.05</v>
      </c>
      <c r="M3" s="2">
        <v>76.319999999999993</v>
      </c>
      <c r="N3" s="2">
        <v>0</v>
      </c>
    </row>
    <row r="4" spans="1:14" x14ac:dyDescent="0.25">
      <c r="A4" s="3">
        <v>40777</v>
      </c>
      <c r="B4" s="2">
        <v>73.16</v>
      </c>
      <c r="C4" s="2">
        <v>77.25</v>
      </c>
      <c r="D4" s="2">
        <v>72.52</v>
      </c>
      <c r="E4" s="2">
        <v>77.05</v>
      </c>
      <c r="F4" s="2">
        <v>0</v>
      </c>
      <c r="I4" s="3">
        <v>40910</v>
      </c>
      <c r="J4" s="2">
        <v>75.45</v>
      </c>
      <c r="K4" s="2">
        <v>75.45</v>
      </c>
      <c r="L4" s="2">
        <v>73.33</v>
      </c>
      <c r="M4" s="2">
        <v>73.87</v>
      </c>
      <c r="N4" s="2">
        <v>0</v>
      </c>
    </row>
    <row r="5" spans="1:14" x14ac:dyDescent="0.25">
      <c r="A5" s="3">
        <v>40767</v>
      </c>
      <c r="B5" s="2">
        <v>76.92</v>
      </c>
      <c r="C5" s="2">
        <v>76.92</v>
      </c>
      <c r="D5" s="2">
        <v>72.66</v>
      </c>
      <c r="E5" s="2">
        <v>75.12</v>
      </c>
      <c r="F5" s="2">
        <v>0</v>
      </c>
      <c r="I5" s="3">
        <v>40900</v>
      </c>
      <c r="J5" s="2">
        <v>73.72</v>
      </c>
      <c r="K5" s="2">
        <v>73.72</v>
      </c>
      <c r="L5" s="2">
        <v>72.56</v>
      </c>
      <c r="M5" s="2">
        <v>72.83</v>
      </c>
      <c r="N5" s="2">
        <v>0</v>
      </c>
    </row>
    <row r="6" spans="1:14" x14ac:dyDescent="0.25">
      <c r="A6" s="3">
        <v>40763</v>
      </c>
      <c r="B6" s="2">
        <v>73.69</v>
      </c>
      <c r="C6" s="2">
        <v>83.49</v>
      </c>
      <c r="D6" s="2">
        <v>73.69</v>
      </c>
      <c r="E6" s="2">
        <v>83.49</v>
      </c>
      <c r="F6" s="2">
        <v>0</v>
      </c>
      <c r="I6" s="3">
        <v>40896</v>
      </c>
      <c r="J6" s="2">
        <v>71.319999999999993</v>
      </c>
      <c r="K6" s="2">
        <v>72.680000000000007</v>
      </c>
      <c r="L6" s="2">
        <v>71.31</v>
      </c>
      <c r="M6" s="2">
        <v>72.680000000000007</v>
      </c>
      <c r="N6" s="2">
        <v>0</v>
      </c>
    </row>
    <row r="7" spans="1:14" x14ac:dyDescent="0.25">
      <c r="A7" s="3">
        <v>40756</v>
      </c>
      <c r="B7" s="2">
        <v>85.05</v>
      </c>
      <c r="C7" s="2">
        <v>89.05</v>
      </c>
      <c r="D7" s="2">
        <v>85.05</v>
      </c>
      <c r="E7" s="2">
        <v>89.05</v>
      </c>
      <c r="F7" s="2">
        <v>0</v>
      </c>
      <c r="I7" s="3">
        <v>40889</v>
      </c>
      <c r="J7" s="2">
        <v>72.95</v>
      </c>
      <c r="K7" s="2">
        <v>75.260000000000005</v>
      </c>
      <c r="L7" s="2">
        <v>72.95</v>
      </c>
      <c r="M7" s="2">
        <v>75.260000000000005</v>
      </c>
      <c r="N7" s="2">
        <v>0</v>
      </c>
    </row>
    <row r="8" spans="1:14" x14ac:dyDescent="0.25">
      <c r="A8" s="3">
        <v>40749</v>
      </c>
      <c r="B8" s="2">
        <v>89.46</v>
      </c>
      <c r="C8" s="2">
        <v>89.88</v>
      </c>
      <c r="D8" s="2">
        <v>87.44</v>
      </c>
      <c r="E8" s="2">
        <v>87.44</v>
      </c>
      <c r="F8" s="2">
        <v>0</v>
      </c>
      <c r="I8" s="3">
        <v>40882</v>
      </c>
      <c r="J8" s="2">
        <v>75.69</v>
      </c>
      <c r="K8" s="2">
        <v>75.69</v>
      </c>
      <c r="L8" s="2">
        <v>72.27</v>
      </c>
      <c r="M8" s="2">
        <v>72.27</v>
      </c>
      <c r="N8" s="2">
        <v>0</v>
      </c>
    </row>
    <row r="9" spans="1:14" x14ac:dyDescent="0.25">
      <c r="A9" s="3">
        <v>40742</v>
      </c>
      <c r="B9" s="2">
        <v>86.48</v>
      </c>
      <c r="C9" s="2">
        <v>89.34</v>
      </c>
      <c r="D9" s="2">
        <v>86.48</v>
      </c>
      <c r="E9" s="2">
        <v>88.65</v>
      </c>
      <c r="F9" s="2">
        <v>0</v>
      </c>
      <c r="I9" s="3">
        <v>40875</v>
      </c>
      <c r="J9" s="2">
        <v>71.53</v>
      </c>
      <c r="K9" s="2">
        <v>71.53</v>
      </c>
      <c r="L9" s="2">
        <v>68.680000000000007</v>
      </c>
      <c r="M9" s="2">
        <v>69.86</v>
      </c>
      <c r="N9" s="2">
        <v>0</v>
      </c>
    </row>
    <row r="10" spans="1:14" x14ac:dyDescent="0.25">
      <c r="A10" s="3">
        <v>40735</v>
      </c>
      <c r="B10" s="2">
        <v>89.43</v>
      </c>
      <c r="C10" s="2">
        <v>92.59</v>
      </c>
      <c r="D10" s="2">
        <v>89.43</v>
      </c>
      <c r="E10" s="2">
        <v>91.91</v>
      </c>
      <c r="F10" s="2">
        <v>0</v>
      </c>
      <c r="I10" s="3">
        <v>40868</v>
      </c>
      <c r="J10" s="2">
        <v>70.23</v>
      </c>
      <c r="K10" s="2">
        <v>73.819999999999993</v>
      </c>
      <c r="L10" s="2">
        <v>70.23</v>
      </c>
      <c r="M10" s="2">
        <v>73.819999999999993</v>
      </c>
      <c r="N10" s="2">
        <v>0</v>
      </c>
    </row>
    <row r="11" spans="1:14" x14ac:dyDescent="0.25">
      <c r="A11" s="3">
        <v>40728</v>
      </c>
      <c r="B11" s="2">
        <v>92.17</v>
      </c>
      <c r="C11" s="2">
        <v>92.17</v>
      </c>
      <c r="D11" s="2">
        <v>88.28</v>
      </c>
      <c r="E11" s="2">
        <v>88.28</v>
      </c>
      <c r="F11" s="2">
        <v>0</v>
      </c>
      <c r="I11" s="3">
        <v>40861</v>
      </c>
      <c r="J11" s="2">
        <v>74.11</v>
      </c>
      <c r="K11" s="2">
        <v>74.930000000000007</v>
      </c>
      <c r="L11" s="2">
        <v>73.349999999999994</v>
      </c>
      <c r="M11" s="2">
        <v>74.930000000000007</v>
      </c>
      <c r="N11" s="2">
        <v>0</v>
      </c>
    </row>
    <row r="12" spans="1:14" x14ac:dyDescent="0.25">
      <c r="A12" s="3">
        <v>40721</v>
      </c>
      <c r="B12" s="2">
        <v>87.67</v>
      </c>
      <c r="C12" s="2">
        <v>89.41</v>
      </c>
      <c r="D12" s="2">
        <v>87.29</v>
      </c>
      <c r="E12" s="2">
        <v>89.41</v>
      </c>
      <c r="F12" s="2">
        <v>0</v>
      </c>
      <c r="I12" s="3">
        <v>40854</v>
      </c>
      <c r="J12" s="2">
        <v>74.48</v>
      </c>
      <c r="K12" s="2">
        <v>75.5</v>
      </c>
      <c r="L12" s="2">
        <v>74.23</v>
      </c>
      <c r="M12" s="2">
        <v>74.23</v>
      </c>
      <c r="N12" s="2">
        <v>0</v>
      </c>
    </row>
    <row r="13" spans="1:14" x14ac:dyDescent="0.25">
      <c r="A13" s="3">
        <v>40714</v>
      </c>
      <c r="B13" s="2">
        <v>88.53</v>
      </c>
      <c r="C13" s="2">
        <v>89.69</v>
      </c>
      <c r="D13" s="2">
        <v>88.53</v>
      </c>
      <c r="E13" s="2">
        <v>89.69</v>
      </c>
      <c r="F13" s="2">
        <v>0</v>
      </c>
      <c r="I13" s="3">
        <v>40847</v>
      </c>
      <c r="J13" s="2">
        <v>76.25</v>
      </c>
      <c r="K13" s="2">
        <v>77.66</v>
      </c>
      <c r="L13" s="2">
        <v>74.52</v>
      </c>
      <c r="M13" s="2">
        <v>74.52</v>
      </c>
      <c r="N13" s="2">
        <v>0</v>
      </c>
    </row>
    <row r="14" spans="1:14" x14ac:dyDescent="0.25">
      <c r="A14" s="3">
        <v>40704</v>
      </c>
      <c r="B14" s="2">
        <v>88.32</v>
      </c>
      <c r="C14" s="2">
        <v>89.47</v>
      </c>
      <c r="D14" s="2">
        <v>88.32</v>
      </c>
      <c r="E14" s="2">
        <v>89.47</v>
      </c>
      <c r="F14" s="2">
        <v>0</v>
      </c>
      <c r="I14" s="3">
        <v>40840</v>
      </c>
      <c r="J14" s="2">
        <v>75.150000000000006</v>
      </c>
      <c r="K14" s="2">
        <v>75.150000000000006</v>
      </c>
      <c r="L14" s="2">
        <v>72.61</v>
      </c>
      <c r="M14" s="2">
        <v>74.09</v>
      </c>
      <c r="N14" s="2">
        <v>0</v>
      </c>
    </row>
    <row r="15" spans="1:14" x14ac:dyDescent="0.25">
      <c r="A15" s="3">
        <v>40700</v>
      </c>
      <c r="B15" s="2">
        <v>89.72</v>
      </c>
      <c r="C15" s="2">
        <v>91.89</v>
      </c>
      <c r="D15" s="2">
        <v>89.72</v>
      </c>
      <c r="E15" s="2">
        <v>91.89</v>
      </c>
      <c r="F15" s="2">
        <v>0</v>
      </c>
      <c r="I15" s="3">
        <v>40833</v>
      </c>
      <c r="J15" s="2">
        <v>73.84</v>
      </c>
      <c r="K15" s="2">
        <v>75.12</v>
      </c>
      <c r="L15" s="2">
        <v>73.63</v>
      </c>
      <c r="M15" s="2">
        <v>73.63</v>
      </c>
      <c r="N15" s="2">
        <v>0</v>
      </c>
    </row>
    <row r="16" spans="1:14" x14ac:dyDescent="0.25">
      <c r="A16" s="3">
        <v>40693</v>
      </c>
      <c r="B16" s="2">
        <v>90.96</v>
      </c>
      <c r="C16" s="2">
        <v>91</v>
      </c>
      <c r="D16" s="2">
        <v>89.94</v>
      </c>
      <c r="E16" s="2">
        <v>89.94</v>
      </c>
      <c r="F16" s="2">
        <v>0</v>
      </c>
      <c r="I16" s="3">
        <v>40826</v>
      </c>
      <c r="J16" s="2">
        <v>73.94</v>
      </c>
      <c r="K16" s="2">
        <v>73.94</v>
      </c>
      <c r="L16" s="2">
        <v>68.709999999999994</v>
      </c>
      <c r="M16" s="2">
        <v>68.709999999999994</v>
      </c>
      <c r="N16" s="2">
        <v>0</v>
      </c>
    </row>
    <row r="17" spans="1:14" x14ac:dyDescent="0.25">
      <c r="A17" s="3">
        <v>40686</v>
      </c>
      <c r="B17" s="2">
        <v>89.76</v>
      </c>
      <c r="C17" s="2">
        <v>91.82</v>
      </c>
      <c r="D17" s="2">
        <v>89.76</v>
      </c>
      <c r="E17" s="2">
        <v>91.49</v>
      </c>
      <c r="F17" s="2">
        <v>0</v>
      </c>
      <c r="I17" s="3">
        <v>40819</v>
      </c>
      <c r="J17" s="2">
        <v>70.8</v>
      </c>
      <c r="K17" s="2">
        <v>72.97</v>
      </c>
      <c r="L17" s="2">
        <v>70.8</v>
      </c>
      <c r="M17" s="2">
        <v>72.97</v>
      </c>
      <c r="N17" s="2">
        <v>0</v>
      </c>
    </row>
    <row r="18" spans="1:14" x14ac:dyDescent="0.25">
      <c r="A18" s="3">
        <v>40679</v>
      </c>
      <c r="B18" s="2">
        <v>92.36</v>
      </c>
      <c r="C18" s="2">
        <v>93.44</v>
      </c>
      <c r="D18" s="2">
        <v>92.36</v>
      </c>
      <c r="E18" s="2">
        <v>93.11</v>
      </c>
      <c r="F18" s="2">
        <v>0</v>
      </c>
      <c r="I18" s="3">
        <v>40812</v>
      </c>
      <c r="J18" s="2">
        <v>70.06</v>
      </c>
      <c r="K18" s="2">
        <v>72.900000000000006</v>
      </c>
      <c r="L18" s="2">
        <v>68.94</v>
      </c>
      <c r="M18" s="2">
        <v>72.900000000000006</v>
      </c>
      <c r="N18" s="2">
        <v>0</v>
      </c>
    </row>
    <row r="19" spans="1:14" x14ac:dyDescent="0.25">
      <c r="A19" s="3">
        <v>40672</v>
      </c>
      <c r="B19" s="2">
        <v>92.14</v>
      </c>
      <c r="C19" s="2">
        <v>92.84</v>
      </c>
      <c r="D19" s="2">
        <v>91.77</v>
      </c>
      <c r="E19" s="2">
        <v>92.84</v>
      </c>
      <c r="F19" s="2">
        <v>0</v>
      </c>
      <c r="I19" s="3">
        <v>40805</v>
      </c>
      <c r="J19" s="2">
        <v>71.97</v>
      </c>
      <c r="K19" s="2">
        <v>73.44</v>
      </c>
      <c r="L19" s="2">
        <v>70.41</v>
      </c>
      <c r="M19" s="2">
        <v>70.41</v>
      </c>
      <c r="N19" s="2">
        <v>0</v>
      </c>
    </row>
    <row r="20" spans="1:14" x14ac:dyDescent="0.25">
      <c r="A20" s="3">
        <v>40665</v>
      </c>
      <c r="B20" s="2">
        <v>93.76</v>
      </c>
      <c r="C20" s="2">
        <v>93.89</v>
      </c>
      <c r="D20" s="2">
        <v>93.63</v>
      </c>
      <c r="E20" s="2">
        <v>93.63</v>
      </c>
      <c r="F20" s="2">
        <v>0</v>
      </c>
      <c r="I20" s="3">
        <v>40798</v>
      </c>
      <c r="J20" s="2">
        <v>69.7</v>
      </c>
      <c r="K20" s="2">
        <v>73.739999999999995</v>
      </c>
      <c r="L20" s="2">
        <v>69.7</v>
      </c>
      <c r="M20" s="2">
        <v>71.44</v>
      </c>
      <c r="N20" s="2">
        <v>0</v>
      </c>
    </row>
    <row r="21" spans="1:14" x14ac:dyDescent="0.25">
      <c r="A21" s="3">
        <v>40654</v>
      </c>
      <c r="B21" s="2">
        <v>93.07</v>
      </c>
      <c r="C21" s="2">
        <v>93.07</v>
      </c>
      <c r="D21" s="2">
        <v>90.92</v>
      </c>
      <c r="E21" s="2">
        <v>90.92</v>
      </c>
      <c r="F21" s="2">
        <v>0</v>
      </c>
      <c r="I21" s="3">
        <v>40791</v>
      </c>
      <c r="J21" s="2">
        <v>72.11</v>
      </c>
      <c r="K21" s="2">
        <v>77.06</v>
      </c>
      <c r="L21" s="2">
        <v>72.11</v>
      </c>
      <c r="M21" s="2">
        <v>75.3</v>
      </c>
      <c r="N21" s="2">
        <v>0</v>
      </c>
    </row>
    <row r="22" spans="1:14" x14ac:dyDescent="0.25">
      <c r="A22" s="3">
        <v>40651</v>
      </c>
      <c r="B22" s="2">
        <v>90.12</v>
      </c>
      <c r="C22" s="2">
        <v>91.56</v>
      </c>
      <c r="D22" s="2">
        <v>90.12</v>
      </c>
      <c r="E22" s="2">
        <v>90.39</v>
      </c>
      <c r="F22" s="2">
        <v>0</v>
      </c>
      <c r="I22" s="3">
        <v>40784</v>
      </c>
      <c r="J22" s="2">
        <v>75.23</v>
      </c>
      <c r="K22" s="2">
        <v>75.23</v>
      </c>
      <c r="L22" s="2">
        <v>73.63</v>
      </c>
      <c r="M22" s="2">
        <v>73.63</v>
      </c>
      <c r="N22" s="2">
        <v>0</v>
      </c>
    </row>
    <row r="23" spans="1:14" x14ac:dyDescent="0.25">
      <c r="A23" s="3">
        <v>40644</v>
      </c>
      <c r="B23" s="2">
        <v>92.1</v>
      </c>
      <c r="C23" s="2">
        <v>92.7</v>
      </c>
      <c r="D23" s="2">
        <v>91.96</v>
      </c>
      <c r="E23" s="2">
        <v>92.2</v>
      </c>
      <c r="F23" s="2">
        <v>0</v>
      </c>
      <c r="I23" s="3">
        <v>40777</v>
      </c>
      <c r="J23" s="2">
        <v>73.16</v>
      </c>
      <c r="K23" s="2">
        <v>77.25</v>
      </c>
      <c r="L23" s="2">
        <v>72.52</v>
      </c>
      <c r="M23" s="2">
        <v>77.05</v>
      </c>
      <c r="N23" s="2">
        <v>0</v>
      </c>
    </row>
    <row r="24" spans="1:14" x14ac:dyDescent="0.25">
      <c r="A24" s="3">
        <v>40637</v>
      </c>
      <c r="B24" s="2">
        <v>91.98</v>
      </c>
      <c r="C24" s="2">
        <v>91.98</v>
      </c>
      <c r="D24" s="2">
        <v>90.37</v>
      </c>
      <c r="E24" s="2">
        <v>90.37</v>
      </c>
      <c r="F24" s="2">
        <v>0</v>
      </c>
      <c r="I24" s="3">
        <v>40767</v>
      </c>
      <c r="J24" s="2">
        <v>76.92</v>
      </c>
      <c r="K24" s="2">
        <v>76.92</v>
      </c>
      <c r="L24" s="2">
        <v>72.66</v>
      </c>
      <c r="M24" s="2">
        <v>75.12</v>
      </c>
      <c r="N24" s="2">
        <v>0</v>
      </c>
    </row>
    <row r="25" spans="1:14" x14ac:dyDescent="0.25">
      <c r="A25" s="3">
        <v>40630</v>
      </c>
      <c r="B25" s="2">
        <v>90.43</v>
      </c>
      <c r="C25" s="2">
        <v>90.43</v>
      </c>
      <c r="D25" s="2">
        <v>88.61</v>
      </c>
      <c r="E25" s="2">
        <v>88.61</v>
      </c>
      <c r="F25" s="2">
        <v>0</v>
      </c>
      <c r="I25" s="3">
        <v>40763</v>
      </c>
      <c r="J25" s="2">
        <v>73.69</v>
      </c>
      <c r="K25" s="2">
        <v>83.49</v>
      </c>
      <c r="L25" s="2">
        <v>73.69</v>
      </c>
      <c r="M25" s="2">
        <v>83.49</v>
      </c>
      <c r="N25" s="2">
        <v>0</v>
      </c>
    </row>
    <row r="26" spans="1:14" x14ac:dyDescent="0.25">
      <c r="A26" s="3">
        <v>40623</v>
      </c>
      <c r="B26" s="2">
        <v>89.02</v>
      </c>
      <c r="C26" s="2">
        <v>89.02</v>
      </c>
      <c r="D26" s="2">
        <v>85.28</v>
      </c>
      <c r="E26" s="2">
        <v>86.23</v>
      </c>
      <c r="F26" s="2">
        <v>0</v>
      </c>
      <c r="I26" s="3">
        <v>40756</v>
      </c>
      <c r="J26" s="2">
        <v>85.05</v>
      </c>
      <c r="K26" s="2">
        <v>89.05</v>
      </c>
      <c r="L26" s="2">
        <v>85.05</v>
      </c>
      <c r="M26" s="2">
        <v>89.05</v>
      </c>
      <c r="N26" s="2">
        <v>0</v>
      </c>
    </row>
    <row r="27" spans="1:14" x14ac:dyDescent="0.25">
      <c r="A27" s="3">
        <v>40616</v>
      </c>
      <c r="B27" s="2">
        <v>87.8</v>
      </c>
      <c r="C27" s="2">
        <v>90.02</v>
      </c>
      <c r="D27" s="2">
        <v>87.8</v>
      </c>
      <c r="E27" s="2">
        <v>89.99</v>
      </c>
      <c r="F27" s="2">
        <v>0</v>
      </c>
      <c r="I27" s="3">
        <v>40749</v>
      </c>
      <c r="J27" s="2">
        <v>89.46</v>
      </c>
      <c r="K27" s="2">
        <v>89.88</v>
      </c>
      <c r="L27" s="2">
        <v>87.44</v>
      </c>
      <c r="M27" s="2">
        <v>87.44</v>
      </c>
      <c r="N27" s="2">
        <v>0</v>
      </c>
    </row>
    <row r="28" spans="1:14" x14ac:dyDescent="0.25">
      <c r="A28" s="3">
        <v>40609</v>
      </c>
      <c r="B28" s="2">
        <v>89.79</v>
      </c>
      <c r="C28" s="2">
        <v>90.16</v>
      </c>
      <c r="D28" s="2">
        <v>89.54</v>
      </c>
      <c r="E28" s="2">
        <v>90.16</v>
      </c>
      <c r="F28" s="2">
        <v>0</v>
      </c>
      <c r="I28" s="3">
        <v>40742</v>
      </c>
      <c r="J28" s="2">
        <v>86.48</v>
      </c>
      <c r="K28" s="2">
        <v>89.34</v>
      </c>
      <c r="L28" s="2">
        <v>86.48</v>
      </c>
      <c r="M28" s="2">
        <v>88.65</v>
      </c>
      <c r="N28" s="2">
        <v>0</v>
      </c>
    </row>
    <row r="29" spans="1:14" x14ac:dyDescent="0.25">
      <c r="A29" s="3">
        <v>40602</v>
      </c>
      <c r="B29" s="2">
        <v>90.22</v>
      </c>
      <c r="C29" s="2">
        <v>90.22</v>
      </c>
      <c r="D29" s="2">
        <v>88.26</v>
      </c>
      <c r="E29" s="2">
        <v>89.33</v>
      </c>
      <c r="F29" s="2">
        <v>0</v>
      </c>
      <c r="I29" s="3">
        <v>40735</v>
      </c>
      <c r="J29" s="2">
        <v>89.43</v>
      </c>
      <c r="K29" s="2">
        <v>92.59</v>
      </c>
      <c r="L29" s="2">
        <v>89.43</v>
      </c>
      <c r="M29" s="2">
        <v>91.91</v>
      </c>
      <c r="N29" s="2">
        <v>0</v>
      </c>
    </row>
    <row r="30" spans="1:14" x14ac:dyDescent="0.25">
      <c r="A30" s="3">
        <v>40595</v>
      </c>
      <c r="B30" s="2">
        <v>89.87</v>
      </c>
      <c r="C30" s="2">
        <v>90.66</v>
      </c>
      <c r="D30" s="2">
        <v>89.77</v>
      </c>
      <c r="E30" s="2">
        <v>89.77</v>
      </c>
      <c r="F30" s="2">
        <v>0</v>
      </c>
      <c r="I30" s="3">
        <v>40728</v>
      </c>
      <c r="J30" s="2">
        <v>92.17</v>
      </c>
      <c r="K30" s="2">
        <v>92.17</v>
      </c>
      <c r="L30" s="2">
        <v>88.28</v>
      </c>
      <c r="M30" s="2">
        <v>88.28</v>
      </c>
      <c r="N30" s="2">
        <v>0</v>
      </c>
    </row>
    <row r="31" spans="1:14" x14ac:dyDescent="0.25">
      <c r="A31" s="3">
        <v>40588</v>
      </c>
      <c r="B31" s="2">
        <v>90.27</v>
      </c>
      <c r="C31" s="2">
        <v>90.27</v>
      </c>
      <c r="D31" s="2">
        <v>89.5</v>
      </c>
      <c r="E31" s="2">
        <v>89.52</v>
      </c>
      <c r="F31" s="2">
        <v>0</v>
      </c>
      <c r="I31" s="3">
        <v>40721</v>
      </c>
      <c r="J31" s="2">
        <v>87.67</v>
      </c>
      <c r="K31" s="2">
        <v>89.41</v>
      </c>
      <c r="L31" s="2">
        <v>87.29</v>
      </c>
      <c r="M31" s="2">
        <v>89.41</v>
      </c>
      <c r="N31" s="2">
        <v>0</v>
      </c>
    </row>
    <row r="32" spans="1:14" x14ac:dyDescent="0.25">
      <c r="A32" s="3">
        <v>40581</v>
      </c>
      <c r="B32" s="2">
        <v>89.7</v>
      </c>
      <c r="C32" s="2">
        <v>89.7</v>
      </c>
      <c r="D32" s="2">
        <v>88.22</v>
      </c>
      <c r="E32" s="2">
        <v>88.79</v>
      </c>
      <c r="F32" s="2">
        <v>0</v>
      </c>
      <c r="I32" s="3">
        <v>40714</v>
      </c>
      <c r="J32" s="2">
        <v>88.53</v>
      </c>
      <c r="K32" s="2">
        <v>89.69</v>
      </c>
      <c r="L32" s="2">
        <v>88.53</v>
      </c>
      <c r="M32" s="2">
        <v>89.69</v>
      </c>
      <c r="N32" s="2">
        <v>0</v>
      </c>
    </row>
    <row r="33" spans="1:14" x14ac:dyDescent="0.25">
      <c r="A33" s="3">
        <v>40574</v>
      </c>
      <c r="B33" s="2">
        <v>88.47</v>
      </c>
      <c r="C33" s="2">
        <v>89.26</v>
      </c>
      <c r="D33" s="2">
        <v>88.47</v>
      </c>
      <c r="E33" s="2">
        <v>88.92</v>
      </c>
      <c r="F33" s="2">
        <v>0</v>
      </c>
      <c r="I33" s="3">
        <v>40704</v>
      </c>
      <c r="J33" s="2">
        <v>88.32</v>
      </c>
      <c r="K33" s="2">
        <v>89.47</v>
      </c>
      <c r="L33" s="2">
        <v>88.32</v>
      </c>
      <c r="M33" s="2">
        <v>89.47</v>
      </c>
      <c r="N33" s="2">
        <v>0</v>
      </c>
    </row>
    <row r="34" spans="1:14" x14ac:dyDescent="0.25">
      <c r="A34" s="3">
        <v>40567</v>
      </c>
      <c r="B34" s="2">
        <v>88.83</v>
      </c>
      <c r="C34" s="2">
        <v>90.76</v>
      </c>
      <c r="D34" s="2">
        <v>88.83</v>
      </c>
      <c r="E34" s="2">
        <v>90.76</v>
      </c>
      <c r="F34" s="2">
        <v>0</v>
      </c>
      <c r="I34" s="3">
        <v>40700</v>
      </c>
      <c r="J34" s="2">
        <v>89.72</v>
      </c>
      <c r="K34" s="2">
        <v>91.89</v>
      </c>
      <c r="L34" s="2">
        <v>89.72</v>
      </c>
      <c r="M34" s="2">
        <v>91.89</v>
      </c>
      <c r="N34" s="2">
        <v>0</v>
      </c>
    </row>
    <row r="35" spans="1:14" x14ac:dyDescent="0.25">
      <c r="A35" s="3">
        <v>40560</v>
      </c>
      <c r="B35" s="2">
        <v>90.14</v>
      </c>
      <c r="C35" s="2">
        <v>90.34</v>
      </c>
      <c r="D35" s="2">
        <v>89.33</v>
      </c>
      <c r="E35" s="2">
        <v>89.33</v>
      </c>
      <c r="F35" s="2">
        <v>0</v>
      </c>
      <c r="I35" s="3">
        <v>40693</v>
      </c>
      <c r="J35" s="2">
        <v>90.96</v>
      </c>
      <c r="K35" s="2">
        <v>91</v>
      </c>
      <c r="L35" s="2">
        <v>89.94</v>
      </c>
      <c r="M35" s="2">
        <v>89.94</v>
      </c>
      <c r="N35" s="2">
        <v>0</v>
      </c>
    </row>
    <row r="36" spans="1:14" x14ac:dyDescent="0.25">
      <c r="A36" s="3">
        <v>40553</v>
      </c>
      <c r="B36" s="2">
        <v>88.18</v>
      </c>
      <c r="C36" s="2">
        <v>89.21</v>
      </c>
      <c r="D36" s="2">
        <v>88.18</v>
      </c>
      <c r="E36" s="2">
        <v>89.21</v>
      </c>
      <c r="F36" s="2">
        <v>0</v>
      </c>
      <c r="I36" s="3">
        <v>40686</v>
      </c>
      <c r="J36" s="2">
        <v>89.76</v>
      </c>
      <c r="K36" s="2">
        <v>91.82</v>
      </c>
      <c r="L36" s="2">
        <v>89.76</v>
      </c>
      <c r="M36" s="2">
        <v>91.49</v>
      </c>
      <c r="N36" s="2">
        <v>0</v>
      </c>
    </row>
    <row r="37" spans="1:14" x14ac:dyDescent="0.25">
      <c r="A37" s="3">
        <v>40546</v>
      </c>
      <c r="B37" s="2">
        <v>88.73</v>
      </c>
      <c r="C37" s="2">
        <v>88.83</v>
      </c>
      <c r="D37" s="2">
        <v>87.61</v>
      </c>
      <c r="E37" s="2">
        <v>88.26</v>
      </c>
      <c r="F37" s="2">
        <v>0</v>
      </c>
      <c r="I37" s="3">
        <v>40679</v>
      </c>
      <c r="J37" s="2">
        <v>92.36</v>
      </c>
      <c r="K37" s="2">
        <v>93.44</v>
      </c>
      <c r="L37" s="2">
        <v>92.36</v>
      </c>
      <c r="M37" s="2">
        <v>93.11</v>
      </c>
      <c r="N37" s="2">
        <v>0</v>
      </c>
    </row>
    <row r="38" spans="1:14" x14ac:dyDescent="0.25">
      <c r="A38" s="3">
        <v>40539</v>
      </c>
      <c r="B38" s="2">
        <v>88.29</v>
      </c>
      <c r="C38" s="2">
        <v>88.98</v>
      </c>
      <c r="D38" s="2">
        <v>88.29</v>
      </c>
      <c r="E38" s="2">
        <v>88.97</v>
      </c>
      <c r="F38" s="2">
        <v>0</v>
      </c>
      <c r="I38" s="3">
        <v>40672</v>
      </c>
      <c r="J38" s="2">
        <v>92.14</v>
      </c>
      <c r="K38" s="2">
        <v>92.84</v>
      </c>
      <c r="L38" s="2">
        <v>91.77</v>
      </c>
      <c r="M38" s="2">
        <v>92.84</v>
      </c>
      <c r="N38" s="2">
        <v>0</v>
      </c>
    </row>
    <row r="39" spans="1:14" x14ac:dyDescent="0.25">
      <c r="A39" s="3">
        <v>40532</v>
      </c>
      <c r="B39" s="2">
        <v>88.19</v>
      </c>
      <c r="C39" s="2">
        <v>88.19</v>
      </c>
      <c r="D39" s="2">
        <v>87.52</v>
      </c>
      <c r="E39" s="2">
        <v>87.71</v>
      </c>
      <c r="F39" s="2">
        <v>0</v>
      </c>
      <c r="I39" s="3">
        <v>40665</v>
      </c>
      <c r="J39" s="2">
        <v>93.76</v>
      </c>
      <c r="K39" s="2">
        <v>93.89</v>
      </c>
      <c r="L39" s="2">
        <v>93.63</v>
      </c>
      <c r="M39" s="2">
        <v>93.63</v>
      </c>
      <c r="N39" s="2">
        <v>0</v>
      </c>
    </row>
    <row r="40" spans="1:14" x14ac:dyDescent="0.25">
      <c r="A40" s="3">
        <v>40525</v>
      </c>
      <c r="B40" s="2">
        <v>87.72</v>
      </c>
      <c r="C40" s="2">
        <v>87.72</v>
      </c>
      <c r="D40" s="2">
        <v>86.27</v>
      </c>
      <c r="E40" s="2">
        <v>86.27</v>
      </c>
      <c r="F40" s="2">
        <v>0</v>
      </c>
      <c r="I40" s="3">
        <v>40654</v>
      </c>
      <c r="J40" s="2">
        <v>93.07</v>
      </c>
      <c r="K40" s="2">
        <v>93.07</v>
      </c>
      <c r="L40" s="2">
        <v>90.92</v>
      </c>
      <c r="M40" s="2">
        <v>90.92</v>
      </c>
      <c r="N40" s="2">
        <v>0</v>
      </c>
    </row>
    <row r="41" spans="1:14" x14ac:dyDescent="0.25">
      <c r="A41" s="3">
        <v>40518</v>
      </c>
      <c r="B41" s="2">
        <v>85.56</v>
      </c>
      <c r="C41" s="2">
        <v>85.58</v>
      </c>
      <c r="D41" s="2">
        <v>82.38</v>
      </c>
      <c r="E41" s="2">
        <v>82.38</v>
      </c>
      <c r="F41" s="2">
        <v>0</v>
      </c>
      <c r="I41" s="3">
        <v>40651</v>
      </c>
      <c r="J41" s="2">
        <v>90.12</v>
      </c>
      <c r="K41" s="2">
        <v>91.56</v>
      </c>
      <c r="L41" s="2">
        <v>90.12</v>
      </c>
      <c r="M41" s="2">
        <v>90.39</v>
      </c>
      <c r="N41" s="2">
        <v>0</v>
      </c>
    </row>
    <row r="42" spans="1:14" x14ac:dyDescent="0.25">
      <c r="A42" s="3">
        <v>40511</v>
      </c>
      <c r="B42" s="2">
        <v>82.63</v>
      </c>
      <c r="C42" s="2">
        <v>84.43</v>
      </c>
      <c r="D42" s="2">
        <v>82.63</v>
      </c>
      <c r="E42" s="2">
        <v>83.48</v>
      </c>
      <c r="F42" s="2">
        <v>0</v>
      </c>
      <c r="I42" s="3">
        <v>40644</v>
      </c>
      <c r="J42" s="2">
        <v>92.1</v>
      </c>
      <c r="K42" s="2">
        <v>92.7</v>
      </c>
      <c r="L42" s="2">
        <v>91.96</v>
      </c>
      <c r="M42" s="2">
        <v>92.2</v>
      </c>
      <c r="N42" s="2">
        <v>0</v>
      </c>
    </row>
    <row r="43" spans="1:14" x14ac:dyDescent="0.25">
      <c r="A43" s="3">
        <v>40504</v>
      </c>
      <c r="B43" s="2">
        <v>84.78</v>
      </c>
      <c r="C43" s="2">
        <v>85.16</v>
      </c>
      <c r="D43" s="2">
        <v>83.52</v>
      </c>
      <c r="E43" s="2">
        <v>83.52</v>
      </c>
      <c r="F43" s="2">
        <v>0</v>
      </c>
      <c r="I43" s="3">
        <v>40637</v>
      </c>
      <c r="J43" s="2">
        <v>91.98</v>
      </c>
      <c r="K43" s="2">
        <v>91.98</v>
      </c>
      <c r="L43" s="2">
        <v>90.37</v>
      </c>
      <c r="M43" s="2">
        <v>90.37</v>
      </c>
      <c r="N43" s="2">
        <v>0</v>
      </c>
    </row>
    <row r="44" spans="1:14" x14ac:dyDescent="0.25">
      <c r="A44" s="3">
        <v>40497</v>
      </c>
      <c r="B44" s="2">
        <v>85.01</v>
      </c>
      <c r="C44" s="2">
        <v>86.19</v>
      </c>
      <c r="D44" s="2">
        <v>84.45</v>
      </c>
      <c r="E44" s="2">
        <v>86.19</v>
      </c>
      <c r="F44" s="2">
        <v>0</v>
      </c>
      <c r="I44" s="3">
        <v>40630</v>
      </c>
      <c r="J44" s="2">
        <v>90.43</v>
      </c>
      <c r="K44" s="2">
        <v>90.43</v>
      </c>
      <c r="L44" s="2">
        <v>88.61</v>
      </c>
      <c r="M44" s="2">
        <v>88.61</v>
      </c>
      <c r="N44" s="2">
        <v>0</v>
      </c>
    </row>
    <row r="45" spans="1:14" x14ac:dyDescent="0.25">
      <c r="A45" s="3">
        <v>40490</v>
      </c>
      <c r="B45" s="2">
        <v>85.97</v>
      </c>
      <c r="C45" s="2">
        <v>85.97</v>
      </c>
      <c r="D45" s="2">
        <v>84.89</v>
      </c>
      <c r="E45" s="2">
        <v>85.33</v>
      </c>
      <c r="F45" s="2">
        <v>0</v>
      </c>
      <c r="I45" s="3">
        <v>40623</v>
      </c>
      <c r="J45" s="2">
        <v>89.02</v>
      </c>
      <c r="K45" s="2">
        <v>89.02</v>
      </c>
      <c r="L45" s="2">
        <v>85.28</v>
      </c>
      <c r="M45" s="2">
        <v>86.23</v>
      </c>
      <c r="N45" s="2">
        <v>0</v>
      </c>
    </row>
    <row r="46" spans="1:14" x14ac:dyDescent="0.25">
      <c r="A46" s="3">
        <v>40480</v>
      </c>
      <c r="B46" s="2">
        <v>84.88</v>
      </c>
      <c r="C46" s="2">
        <v>85.11</v>
      </c>
      <c r="D46" s="2">
        <v>84.53</v>
      </c>
      <c r="E46" s="2">
        <v>85.11</v>
      </c>
      <c r="F46" s="2">
        <v>0</v>
      </c>
      <c r="I46" s="3">
        <v>40616</v>
      </c>
      <c r="J46" s="2">
        <v>87.8</v>
      </c>
      <c r="K46" s="2">
        <v>90.02</v>
      </c>
      <c r="L46" s="2">
        <v>87.8</v>
      </c>
      <c r="M46" s="2">
        <v>89.99</v>
      </c>
      <c r="N46" s="2">
        <v>0</v>
      </c>
    </row>
    <row r="47" spans="1:14" x14ac:dyDescent="0.25">
      <c r="A47" s="3">
        <v>40473</v>
      </c>
      <c r="B47" s="2">
        <v>85.42</v>
      </c>
      <c r="C47" s="2">
        <v>85.77</v>
      </c>
      <c r="D47" s="2">
        <v>84.07</v>
      </c>
      <c r="E47" s="2">
        <v>84.07</v>
      </c>
      <c r="F47" s="2">
        <v>0</v>
      </c>
      <c r="I47" s="3">
        <v>40609</v>
      </c>
      <c r="J47" s="2">
        <v>89.79</v>
      </c>
      <c r="K47" s="2">
        <v>90.16</v>
      </c>
      <c r="L47" s="2">
        <v>89.54</v>
      </c>
      <c r="M47" s="2">
        <v>90.16</v>
      </c>
      <c r="N47" s="2">
        <v>0</v>
      </c>
    </row>
    <row r="48" spans="1:14" x14ac:dyDescent="0.25">
      <c r="A48" s="3">
        <v>40469</v>
      </c>
      <c r="B48" s="2">
        <v>84.7</v>
      </c>
      <c r="C48" s="2">
        <v>85.53</v>
      </c>
      <c r="D48" s="2">
        <v>84.17</v>
      </c>
      <c r="E48" s="2">
        <v>84.17</v>
      </c>
      <c r="F48" s="2">
        <v>0</v>
      </c>
      <c r="I48" s="3">
        <v>40602</v>
      </c>
      <c r="J48" s="2">
        <v>90.22</v>
      </c>
      <c r="K48" s="2">
        <v>90.22</v>
      </c>
      <c r="L48" s="2">
        <v>88.26</v>
      </c>
      <c r="M48" s="2">
        <v>89.33</v>
      </c>
      <c r="N48" s="2">
        <v>0</v>
      </c>
    </row>
    <row r="49" spans="1:14" x14ac:dyDescent="0.25">
      <c r="A49" s="3">
        <v>40462</v>
      </c>
      <c r="B49" s="2">
        <v>84.28</v>
      </c>
      <c r="C49" s="2">
        <v>84.28</v>
      </c>
      <c r="D49" s="2">
        <v>83.19</v>
      </c>
      <c r="E49" s="2">
        <v>83.19</v>
      </c>
      <c r="F49" s="2">
        <v>0</v>
      </c>
      <c r="I49" s="3">
        <v>40595</v>
      </c>
      <c r="J49" s="2">
        <v>89.87</v>
      </c>
      <c r="K49" s="2">
        <v>90.66</v>
      </c>
      <c r="L49" s="2">
        <v>89.77</v>
      </c>
      <c r="M49" s="2">
        <v>89.77</v>
      </c>
      <c r="N49" s="2">
        <v>0</v>
      </c>
    </row>
    <row r="50" spans="1:14" x14ac:dyDescent="0.25">
      <c r="A50" s="3">
        <v>40455</v>
      </c>
      <c r="B50" s="2">
        <v>82.11</v>
      </c>
      <c r="C50" s="2">
        <v>83.43</v>
      </c>
      <c r="D50" s="2">
        <v>82.11</v>
      </c>
      <c r="E50" s="2">
        <v>83.35</v>
      </c>
      <c r="F50" s="2">
        <v>0</v>
      </c>
      <c r="I50" s="3">
        <v>40588</v>
      </c>
      <c r="J50" s="2">
        <v>90.27</v>
      </c>
      <c r="K50" s="2">
        <v>90.27</v>
      </c>
      <c r="L50" s="2">
        <v>89.5</v>
      </c>
      <c r="M50" s="2">
        <v>89.52</v>
      </c>
      <c r="N50" s="2">
        <v>0</v>
      </c>
    </row>
    <row r="51" spans="1:14" x14ac:dyDescent="0.25">
      <c r="A51" s="3">
        <v>40448</v>
      </c>
      <c r="B51" s="2">
        <v>83.47</v>
      </c>
      <c r="C51" s="2">
        <v>83.88</v>
      </c>
      <c r="D51" s="2">
        <v>82.35</v>
      </c>
      <c r="E51" s="2">
        <v>83.88</v>
      </c>
      <c r="F51" s="2">
        <v>0</v>
      </c>
      <c r="I51" s="3">
        <v>40581</v>
      </c>
      <c r="J51" s="2">
        <v>89.7</v>
      </c>
      <c r="K51" s="2">
        <v>89.7</v>
      </c>
      <c r="L51" s="2">
        <v>88.22</v>
      </c>
      <c r="M51" s="2">
        <v>88.79</v>
      </c>
      <c r="N51" s="2">
        <v>0</v>
      </c>
    </row>
    <row r="52" spans="1:14" x14ac:dyDescent="0.25">
      <c r="A52" s="3">
        <v>40441</v>
      </c>
      <c r="B52" s="2">
        <v>83.97</v>
      </c>
      <c r="C52" s="2">
        <v>83.97</v>
      </c>
      <c r="D52" s="2">
        <v>82.85</v>
      </c>
      <c r="E52" s="2">
        <v>83.14</v>
      </c>
      <c r="F52" s="2">
        <v>0</v>
      </c>
      <c r="I52" s="3">
        <v>40574</v>
      </c>
      <c r="J52" s="2">
        <v>88.47</v>
      </c>
      <c r="K52" s="2">
        <v>89.26</v>
      </c>
      <c r="L52" s="2">
        <v>88.47</v>
      </c>
      <c r="M52" s="2">
        <v>88.92</v>
      </c>
      <c r="N52" s="2">
        <v>0</v>
      </c>
    </row>
    <row r="53" spans="1:14" x14ac:dyDescent="0.25">
      <c r="A53" s="3">
        <v>40434</v>
      </c>
      <c r="B53" s="2">
        <v>83.1</v>
      </c>
      <c r="C53" s="2">
        <v>83.1</v>
      </c>
      <c r="D53" s="2">
        <v>81.09</v>
      </c>
      <c r="E53" s="2">
        <v>81.09</v>
      </c>
      <c r="F53" s="2">
        <v>0</v>
      </c>
      <c r="I53" s="3">
        <v>40567</v>
      </c>
      <c r="J53" s="2">
        <v>88.83</v>
      </c>
      <c r="K53" s="2">
        <v>90.76</v>
      </c>
      <c r="L53" s="2">
        <v>88.83</v>
      </c>
      <c r="M53" s="2">
        <v>90.76</v>
      </c>
      <c r="N53" s="2">
        <v>0</v>
      </c>
    </row>
    <row r="54" spans="1:14" x14ac:dyDescent="0.25">
      <c r="A54" s="3">
        <v>40427</v>
      </c>
      <c r="B54" s="2">
        <v>81.680000000000007</v>
      </c>
      <c r="C54" s="2">
        <v>81.680000000000007</v>
      </c>
      <c r="D54" s="2">
        <v>78.67</v>
      </c>
      <c r="E54" s="2">
        <v>78.67</v>
      </c>
      <c r="F54" s="2">
        <v>0</v>
      </c>
      <c r="I54" s="3">
        <v>40560</v>
      </c>
      <c r="J54" s="2">
        <v>90.14</v>
      </c>
      <c r="K54" s="2">
        <v>90.34</v>
      </c>
      <c r="L54" s="2">
        <v>89.33</v>
      </c>
      <c r="M54" s="2">
        <v>89.33</v>
      </c>
      <c r="N54" s="2">
        <v>0</v>
      </c>
    </row>
    <row r="55" spans="1:14" x14ac:dyDescent="0.25">
      <c r="A55" s="3">
        <v>40420</v>
      </c>
      <c r="B55" s="2">
        <v>78.55</v>
      </c>
      <c r="C55" s="2">
        <v>78.75</v>
      </c>
      <c r="D55" s="2">
        <v>77.95</v>
      </c>
      <c r="E55" s="2">
        <v>78.22</v>
      </c>
      <c r="F55" s="2">
        <v>0</v>
      </c>
      <c r="I55" s="3">
        <v>40553</v>
      </c>
      <c r="J55" s="2">
        <v>88.18</v>
      </c>
      <c r="K55" s="2">
        <v>89.21</v>
      </c>
      <c r="L55" s="2">
        <v>88.18</v>
      </c>
      <c r="M55" s="2">
        <v>89.21</v>
      </c>
      <c r="N55" s="2">
        <v>0</v>
      </c>
    </row>
    <row r="56" spans="1:14" x14ac:dyDescent="0.25">
      <c r="A56" s="3">
        <v>40413</v>
      </c>
      <c r="B56" s="2">
        <v>79.3</v>
      </c>
      <c r="C56" s="2">
        <v>81.61</v>
      </c>
      <c r="D56" s="2">
        <v>79.05</v>
      </c>
      <c r="E56" s="2">
        <v>81.61</v>
      </c>
      <c r="F56" s="2">
        <v>0</v>
      </c>
    </row>
    <row r="57" spans="1:14" x14ac:dyDescent="0.25">
      <c r="A57" s="3">
        <v>40406</v>
      </c>
      <c r="B57" s="2">
        <v>80.58</v>
      </c>
      <c r="C57" s="2">
        <v>82.85</v>
      </c>
      <c r="D57" s="2">
        <v>80.58</v>
      </c>
      <c r="E57" s="2">
        <v>82.85</v>
      </c>
      <c r="F57" s="2">
        <v>0</v>
      </c>
    </row>
    <row r="58" spans="1:14" x14ac:dyDescent="0.25">
      <c r="A58" s="3">
        <v>40399</v>
      </c>
      <c r="B58" s="2">
        <v>83.25</v>
      </c>
      <c r="C58" s="2">
        <v>83.35</v>
      </c>
      <c r="D58" s="2">
        <v>82.09</v>
      </c>
      <c r="E58" s="2">
        <v>83.21</v>
      </c>
      <c r="F58" s="2">
        <v>0</v>
      </c>
    </row>
    <row r="59" spans="1:14" x14ac:dyDescent="0.25">
      <c r="A59" s="3">
        <v>40392</v>
      </c>
      <c r="B59" s="2">
        <v>83.06</v>
      </c>
      <c r="C59" s="2">
        <v>83.06</v>
      </c>
      <c r="D59" s="2">
        <v>80.86</v>
      </c>
      <c r="E59" s="2">
        <v>81.540000000000006</v>
      </c>
      <c r="F59" s="2">
        <v>0</v>
      </c>
    </row>
    <row r="60" spans="1:14" x14ac:dyDescent="0.25">
      <c r="A60" s="3">
        <v>40385</v>
      </c>
      <c r="B60" s="2">
        <v>81.81</v>
      </c>
      <c r="C60" s="2">
        <v>81.81</v>
      </c>
      <c r="D60" s="2">
        <v>78.75</v>
      </c>
      <c r="E60" s="2">
        <v>78.75</v>
      </c>
      <c r="F60" s="2">
        <v>0</v>
      </c>
    </row>
    <row r="61" spans="1:14" x14ac:dyDescent="0.25">
      <c r="A61" s="3">
        <v>40378</v>
      </c>
      <c r="B61" s="2">
        <v>78.95</v>
      </c>
      <c r="C61" s="2">
        <v>80.989999999999995</v>
      </c>
      <c r="D61" s="2">
        <v>78.95</v>
      </c>
      <c r="E61" s="2">
        <v>80.989999999999995</v>
      </c>
      <c r="F61" s="2">
        <v>0</v>
      </c>
    </row>
    <row r="62" spans="1:14" x14ac:dyDescent="0.25">
      <c r="A62" s="3">
        <v>40371</v>
      </c>
      <c r="B62" s="2">
        <v>79.930000000000007</v>
      </c>
      <c r="C62" s="2">
        <v>79.930000000000007</v>
      </c>
      <c r="D62" s="2">
        <v>77.69</v>
      </c>
      <c r="E62" s="2">
        <v>77.69</v>
      </c>
      <c r="F62" s="2">
        <v>0</v>
      </c>
    </row>
    <row r="63" spans="1:14" x14ac:dyDescent="0.25">
      <c r="A63" s="3">
        <v>40364</v>
      </c>
      <c r="B63" s="2">
        <v>76.17</v>
      </c>
      <c r="C63" s="2">
        <v>78.260000000000005</v>
      </c>
      <c r="D63" s="2">
        <v>76.17</v>
      </c>
      <c r="E63" s="2">
        <v>78.260000000000005</v>
      </c>
      <c r="F63" s="2">
        <v>0</v>
      </c>
    </row>
    <row r="64" spans="1:14" x14ac:dyDescent="0.25">
      <c r="A64" s="3">
        <v>40357</v>
      </c>
      <c r="B64" s="2">
        <v>80.59</v>
      </c>
      <c r="C64" s="2">
        <v>82.44</v>
      </c>
      <c r="D64" s="2">
        <v>79.86</v>
      </c>
      <c r="E64" s="2">
        <v>82.44</v>
      </c>
      <c r="F64" s="2">
        <v>0</v>
      </c>
    </row>
    <row r="65" spans="1:6" x14ac:dyDescent="0.25">
      <c r="A65" s="3">
        <v>40350</v>
      </c>
      <c r="B65" s="2">
        <v>82.95</v>
      </c>
      <c r="C65" s="2">
        <v>82.95</v>
      </c>
      <c r="D65" s="2">
        <v>81.650000000000006</v>
      </c>
      <c r="E65" s="2">
        <v>81.98</v>
      </c>
      <c r="F65" s="2">
        <v>0</v>
      </c>
    </row>
    <row r="66" spans="1:6" x14ac:dyDescent="0.25">
      <c r="A66" s="3">
        <v>40343</v>
      </c>
      <c r="B66" s="2">
        <v>81.25</v>
      </c>
      <c r="C66" s="2">
        <v>81.25</v>
      </c>
      <c r="D66" s="2">
        <v>77.25</v>
      </c>
      <c r="E66" s="2">
        <v>77.25</v>
      </c>
      <c r="F66" s="2">
        <v>0</v>
      </c>
    </row>
    <row r="67" spans="1:6" x14ac:dyDescent="0.25">
      <c r="A67" s="3">
        <v>40336</v>
      </c>
      <c r="B67" s="2">
        <v>77.66</v>
      </c>
      <c r="C67" s="2">
        <v>79.92</v>
      </c>
      <c r="D67" s="2">
        <v>77.66</v>
      </c>
      <c r="E67" s="2">
        <v>78.510000000000005</v>
      </c>
      <c r="F67" s="2">
        <v>0</v>
      </c>
    </row>
    <row r="68" spans="1:6" x14ac:dyDescent="0.25">
      <c r="A68" s="3">
        <v>40329</v>
      </c>
      <c r="B68" s="2">
        <v>78.53</v>
      </c>
      <c r="C68" s="2">
        <v>78.53</v>
      </c>
      <c r="D68" s="2">
        <v>74.62</v>
      </c>
      <c r="E68" s="2">
        <v>74.62</v>
      </c>
      <c r="F68" s="2">
        <v>0</v>
      </c>
    </row>
    <row r="69" spans="1:6" x14ac:dyDescent="0.25">
      <c r="A69" s="3">
        <v>40319</v>
      </c>
      <c r="B69" s="2">
        <v>76.739999999999995</v>
      </c>
      <c r="C69" s="2">
        <v>80.959999999999994</v>
      </c>
      <c r="D69" s="2">
        <v>76.739999999999995</v>
      </c>
      <c r="E69" s="2">
        <v>80.959999999999994</v>
      </c>
      <c r="F69" s="2">
        <v>0</v>
      </c>
    </row>
    <row r="70" spans="1:6" x14ac:dyDescent="0.25">
      <c r="A70" s="3">
        <v>40315</v>
      </c>
      <c r="B70" s="2">
        <v>79.930000000000007</v>
      </c>
      <c r="C70" s="2">
        <v>82.76</v>
      </c>
      <c r="D70" s="2">
        <v>79.930000000000007</v>
      </c>
      <c r="E70" s="2">
        <v>81.540000000000006</v>
      </c>
      <c r="F70" s="2">
        <v>0</v>
      </c>
    </row>
    <row r="71" spans="1:6" x14ac:dyDescent="0.25">
      <c r="A71" s="3">
        <v>40308</v>
      </c>
      <c r="B71" s="2">
        <v>82.15</v>
      </c>
      <c r="C71" s="2">
        <v>82.23</v>
      </c>
      <c r="D71" s="2">
        <v>76.83</v>
      </c>
      <c r="E71" s="2">
        <v>82.23</v>
      </c>
      <c r="F71" s="2">
        <v>0</v>
      </c>
    </row>
    <row r="72" spans="1:6" x14ac:dyDescent="0.25">
      <c r="A72" s="3">
        <v>40301</v>
      </c>
      <c r="B72" s="2">
        <v>84.59</v>
      </c>
      <c r="C72" s="2">
        <v>84.7</v>
      </c>
      <c r="D72" s="2">
        <v>83.06</v>
      </c>
      <c r="E72" s="2">
        <v>84.7</v>
      </c>
      <c r="F72" s="2">
        <v>0</v>
      </c>
    </row>
    <row r="73" spans="1:6" x14ac:dyDescent="0.25">
      <c r="A73" s="3">
        <v>40294</v>
      </c>
      <c r="B73" s="2">
        <v>86.84</v>
      </c>
      <c r="C73" s="2">
        <v>86.84</v>
      </c>
      <c r="D73" s="2">
        <v>85.25</v>
      </c>
      <c r="E73" s="2">
        <v>86.44</v>
      </c>
      <c r="F73" s="2">
        <v>0</v>
      </c>
    </row>
    <row r="74" spans="1:6" x14ac:dyDescent="0.25">
      <c r="A74" s="3">
        <v>40287</v>
      </c>
      <c r="B74" s="2">
        <v>85</v>
      </c>
      <c r="C74" s="2">
        <v>86.27</v>
      </c>
      <c r="D74" s="2">
        <v>85</v>
      </c>
      <c r="E74" s="2">
        <v>85.14</v>
      </c>
      <c r="F74" s="2">
        <v>0</v>
      </c>
    </row>
    <row r="75" spans="1:6" x14ac:dyDescent="0.25">
      <c r="A75" s="3">
        <v>40280</v>
      </c>
      <c r="B75" s="2">
        <v>85.55</v>
      </c>
      <c r="C75" s="2">
        <v>85.66</v>
      </c>
      <c r="D75" s="2">
        <v>84.7</v>
      </c>
      <c r="E75" s="2">
        <v>85.59</v>
      </c>
      <c r="F75" s="2">
        <v>0</v>
      </c>
    </row>
    <row r="76" spans="1:6" x14ac:dyDescent="0.25">
      <c r="A76" s="3">
        <v>40269</v>
      </c>
      <c r="B76" s="2">
        <v>84.93</v>
      </c>
      <c r="C76" s="2">
        <v>84.93</v>
      </c>
      <c r="D76" s="2">
        <v>83.85</v>
      </c>
      <c r="E76" s="2">
        <v>83.89</v>
      </c>
      <c r="F76" s="2">
        <v>0</v>
      </c>
    </row>
    <row r="77" spans="1:6" x14ac:dyDescent="0.25">
      <c r="A77" s="3">
        <v>40266</v>
      </c>
      <c r="B77" s="2">
        <v>84.11</v>
      </c>
      <c r="C77" s="2">
        <v>84.48</v>
      </c>
      <c r="D77" s="2">
        <v>83.6</v>
      </c>
      <c r="E77" s="2">
        <v>83.6</v>
      </c>
      <c r="F77" s="2">
        <v>0</v>
      </c>
    </row>
    <row r="78" spans="1:6" x14ac:dyDescent="0.25">
      <c r="A78" s="3">
        <v>40259</v>
      </c>
      <c r="B78" s="2">
        <v>82.93</v>
      </c>
      <c r="C78" s="2">
        <v>83.78</v>
      </c>
      <c r="D78" s="2">
        <v>82.93</v>
      </c>
      <c r="E78" s="2">
        <v>83.05</v>
      </c>
      <c r="F78" s="2">
        <v>0</v>
      </c>
    </row>
    <row r="79" spans="1:6" x14ac:dyDescent="0.25">
      <c r="A79" s="3">
        <v>40252</v>
      </c>
      <c r="B79" s="2">
        <v>82.25</v>
      </c>
      <c r="C79" s="2">
        <v>82.98</v>
      </c>
      <c r="D79" s="2">
        <v>82.25</v>
      </c>
      <c r="E79" s="2">
        <v>82.29</v>
      </c>
      <c r="F79" s="2">
        <v>0</v>
      </c>
    </row>
    <row r="80" spans="1:6" x14ac:dyDescent="0.25">
      <c r="A80" s="3">
        <v>40245</v>
      </c>
      <c r="B80" s="2">
        <v>82.48</v>
      </c>
      <c r="C80" s="2">
        <v>82.57</v>
      </c>
      <c r="D80" s="2">
        <v>81.099999999999994</v>
      </c>
      <c r="E80" s="2">
        <v>81.099999999999994</v>
      </c>
      <c r="F80" s="2">
        <v>0</v>
      </c>
    </row>
    <row r="81" spans="1:6" x14ac:dyDescent="0.25">
      <c r="A81" s="3">
        <v>40238</v>
      </c>
      <c r="B81" s="2">
        <v>80.510000000000005</v>
      </c>
      <c r="C81" s="2">
        <v>80.510000000000005</v>
      </c>
      <c r="D81" s="2">
        <v>78.48</v>
      </c>
      <c r="E81" s="2">
        <v>79.22</v>
      </c>
      <c r="F81" s="2">
        <v>0</v>
      </c>
    </row>
    <row r="82" spans="1:6" x14ac:dyDescent="0.25">
      <c r="A82" s="3">
        <v>40231</v>
      </c>
      <c r="B82" s="2">
        <v>80.180000000000007</v>
      </c>
      <c r="C82" s="2">
        <v>80.37</v>
      </c>
      <c r="D82" s="2">
        <v>78.34</v>
      </c>
      <c r="E82" s="2">
        <v>78.34</v>
      </c>
      <c r="F82" s="2">
        <v>0</v>
      </c>
    </row>
    <row r="83" spans="1:6" x14ac:dyDescent="0.25">
      <c r="A83" s="3">
        <v>40224</v>
      </c>
      <c r="B83" s="2">
        <v>77.58</v>
      </c>
      <c r="C83" s="2">
        <v>77.87</v>
      </c>
      <c r="D83" s="2">
        <v>77.5</v>
      </c>
      <c r="E83" s="2">
        <v>77.5</v>
      </c>
      <c r="F83" s="2">
        <v>0</v>
      </c>
    </row>
    <row r="84" spans="1:6" x14ac:dyDescent="0.25">
      <c r="A84" s="3">
        <v>40217</v>
      </c>
      <c r="B84" s="2">
        <v>77.22</v>
      </c>
      <c r="C84" s="2">
        <v>81.17</v>
      </c>
      <c r="D84" s="2">
        <v>76.849999999999994</v>
      </c>
      <c r="E84" s="2">
        <v>81.17</v>
      </c>
      <c r="F84" s="2">
        <v>0</v>
      </c>
    </row>
    <row r="85" spans="1:6" x14ac:dyDescent="0.25">
      <c r="A85" s="3">
        <v>40210</v>
      </c>
      <c r="B85" s="2">
        <v>80.34</v>
      </c>
      <c r="C85" s="2">
        <v>80.34</v>
      </c>
      <c r="D85" s="2">
        <v>78.62</v>
      </c>
      <c r="E85" s="2">
        <v>79.989999999999995</v>
      </c>
      <c r="F85" s="2">
        <v>0</v>
      </c>
    </row>
    <row r="86" spans="1:6" x14ac:dyDescent="0.25">
      <c r="A86" s="3">
        <v>40203</v>
      </c>
      <c r="B86" s="2">
        <v>79.66</v>
      </c>
      <c r="C86" s="2">
        <v>82.52</v>
      </c>
      <c r="D86" s="2">
        <v>79.66</v>
      </c>
      <c r="E86" s="2">
        <v>82.52</v>
      </c>
      <c r="F86" s="2">
        <v>0</v>
      </c>
    </row>
    <row r="87" spans="1:6" x14ac:dyDescent="0.25">
      <c r="A87" s="3">
        <v>40196</v>
      </c>
      <c r="B87" s="2">
        <v>81.97</v>
      </c>
      <c r="C87" s="2">
        <v>82.06</v>
      </c>
      <c r="D87" s="2">
        <v>81.03</v>
      </c>
      <c r="E87" s="2">
        <v>81.03</v>
      </c>
      <c r="F87" s="2">
        <v>0</v>
      </c>
    </row>
    <row r="88" spans="1:6" x14ac:dyDescent="0.25">
      <c r="A88" s="3">
        <v>40189</v>
      </c>
      <c r="B88" s="2">
        <v>81.75</v>
      </c>
      <c r="C88" s="2">
        <v>81.75</v>
      </c>
      <c r="D88" s="2">
        <v>80.8</v>
      </c>
      <c r="E88" s="2">
        <v>80.86</v>
      </c>
      <c r="F88" s="2">
        <v>0</v>
      </c>
    </row>
    <row r="89" spans="1:6" x14ac:dyDescent="0.25">
      <c r="A89" s="3">
        <v>40182</v>
      </c>
      <c r="B89" s="2">
        <v>80.790000000000006</v>
      </c>
      <c r="C89" s="2">
        <v>80.790000000000006</v>
      </c>
      <c r="D89" s="2">
        <v>79.430000000000007</v>
      </c>
      <c r="E89" s="2">
        <v>79.61</v>
      </c>
      <c r="F89" s="2">
        <v>0</v>
      </c>
    </row>
    <row r="90" spans="1:6" x14ac:dyDescent="0.25">
      <c r="A90" s="3">
        <v>40175</v>
      </c>
      <c r="B90" s="2">
        <v>79.260000000000005</v>
      </c>
      <c r="C90" s="2">
        <v>79.260000000000005</v>
      </c>
      <c r="D90" s="2">
        <v>78.52</v>
      </c>
      <c r="E90" s="2">
        <v>78.52</v>
      </c>
      <c r="F90" s="2">
        <v>0</v>
      </c>
    </row>
    <row r="91" spans="1:6" x14ac:dyDescent="0.25">
      <c r="A91" s="3">
        <v>40168</v>
      </c>
      <c r="B91" s="2">
        <v>78.34</v>
      </c>
      <c r="C91" s="2">
        <v>78.34</v>
      </c>
      <c r="D91" s="2">
        <v>77.37</v>
      </c>
      <c r="E91" s="2">
        <v>77.61</v>
      </c>
      <c r="F91" s="2">
        <v>0</v>
      </c>
    </row>
    <row r="92" spans="1:6" x14ac:dyDescent="0.25">
      <c r="A92" s="3">
        <v>40161</v>
      </c>
      <c r="B92" s="2">
        <v>77.84</v>
      </c>
      <c r="C92" s="2">
        <v>77.84</v>
      </c>
      <c r="D92" s="2">
        <v>76.34</v>
      </c>
      <c r="E92" s="2">
        <v>77.06</v>
      </c>
      <c r="F92" s="2">
        <v>0</v>
      </c>
    </row>
    <row r="93" spans="1:6" x14ac:dyDescent="0.25">
      <c r="A93" s="3">
        <v>40154</v>
      </c>
      <c r="B93" s="2">
        <v>77.959999999999994</v>
      </c>
      <c r="C93" s="2">
        <v>78.209999999999994</v>
      </c>
      <c r="D93" s="2">
        <v>77.33</v>
      </c>
      <c r="E93" s="2">
        <v>77.33</v>
      </c>
      <c r="F93" s="2">
        <v>0</v>
      </c>
    </row>
    <row r="94" spans="1:6" x14ac:dyDescent="0.25">
      <c r="A94" s="3">
        <v>40147</v>
      </c>
      <c r="B94" s="2">
        <v>75.62</v>
      </c>
      <c r="C94" s="2">
        <v>77.78</v>
      </c>
      <c r="D94" s="2">
        <v>75.38</v>
      </c>
      <c r="E94" s="2">
        <v>77.28</v>
      </c>
      <c r="F94" s="2">
        <v>0</v>
      </c>
    </row>
    <row r="95" spans="1:6" x14ac:dyDescent="0.25">
      <c r="A95" s="3">
        <v>40140</v>
      </c>
      <c r="B95" s="2">
        <v>77.75</v>
      </c>
      <c r="C95" s="2">
        <v>78.05</v>
      </c>
      <c r="D95" s="2">
        <v>76.47</v>
      </c>
      <c r="E95" s="2">
        <v>78.03</v>
      </c>
      <c r="F95" s="2">
        <v>0</v>
      </c>
    </row>
    <row r="96" spans="1:6" x14ac:dyDescent="0.25">
      <c r="A96" s="3">
        <v>40133</v>
      </c>
      <c r="B96" s="2">
        <v>78.3</v>
      </c>
      <c r="C96" s="2">
        <v>78.3</v>
      </c>
      <c r="D96" s="2">
        <v>76.53</v>
      </c>
      <c r="E96" s="2">
        <v>76.53</v>
      </c>
      <c r="F96" s="2">
        <v>0</v>
      </c>
    </row>
    <row r="97" spans="1:6" x14ac:dyDescent="0.25">
      <c r="A97" s="3">
        <v>40126</v>
      </c>
      <c r="B97" s="2">
        <v>76.78</v>
      </c>
      <c r="C97" s="2">
        <v>76.78</v>
      </c>
      <c r="D97" s="2">
        <v>73.900000000000006</v>
      </c>
      <c r="E97" s="2">
        <v>73.900000000000006</v>
      </c>
      <c r="F97" s="2">
        <v>0</v>
      </c>
    </row>
    <row r="98" spans="1:6" x14ac:dyDescent="0.25">
      <c r="A98" s="3">
        <v>40119</v>
      </c>
      <c r="B98" s="2">
        <v>74.73</v>
      </c>
      <c r="C98" s="2">
        <v>75.87</v>
      </c>
      <c r="D98" s="2">
        <v>73.97</v>
      </c>
      <c r="E98" s="2">
        <v>75.87</v>
      </c>
      <c r="F98" s="2">
        <v>0</v>
      </c>
    </row>
    <row r="99" spans="1:6" x14ac:dyDescent="0.25">
      <c r="A99" s="3">
        <v>40112</v>
      </c>
      <c r="B99" s="2">
        <v>76.069999999999993</v>
      </c>
      <c r="C99" s="2">
        <v>78.03</v>
      </c>
      <c r="D99" s="2">
        <v>76.069999999999993</v>
      </c>
      <c r="E99" s="2">
        <v>78.03</v>
      </c>
      <c r="F99" s="2">
        <v>0</v>
      </c>
    </row>
    <row r="100" spans="1:6" x14ac:dyDescent="0.25">
      <c r="A100" s="3">
        <v>40105</v>
      </c>
      <c r="B100" s="2">
        <v>78.55</v>
      </c>
      <c r="C100" s="2">
        <v>78.55</v>
      </c>
      <c r="D100" s="2">
        <v>77.37</v>
      </c>
      <c r="E100" s="2">
        <v>77.37</v>
      </c>
      <c r="F100" s="2">
        <v>0</v>
      </c>
    </row>
    <row r="101" spans="1:6" x14ac:dyDescent="0.25">
      <c r="A101" s="3">
        <v>40098</v>
      </c>
      <c r="B101" s="2">
        <v>78.09</v>
      </c>
      <c r="C101" s="2">
        <v>78.09</v>
      </c>
      <c r="D101" s="2">
        <v>76.48</v>
      </c>
      <c r="E101" s="2">
        <v>76.58</v>
      </c>
      <c r="F101" s="2">
        <v>0</v>
      </c>
    </row>
    <row r="102" spans="1:6" x14ac:dyDescent="0.25">
      <c r="A102" s="3">
        <v>40091</v>
      </c>
      <c r="B102" s="2">
        <v>74.88</v>
      </c>
      <c r="C102" s="2">
        <v>76.8</v>
      </c>
      <c r="D102" s="2">
        <v>74.099999999999994</v>
      </c>
      <c r="E102" s="2">
        <v>76.8</v>
      </c>
      <c r="F102" s="2">
        <v>0</v>
      </c>
    </row>
    <row r="103" spans="1:6" x14ac:dyDescent="0.25">
      <c r="A103" s="3">
        <v>40084</v>
      </c>
      <c r="B103" s="2">
        <v>76.959999999999994</v>
      </c>
      <c r="C103" s="2">
        <v>77.19</v>
      </c>
      <c r="D103" s="2">
        <v>75.66</v>
      </c>
      <c r="E103" s="2">
        <v>76.94</v>
      </c>
      <c r="F103" s="2">
        <v>0</v>
      </c>
    </row>
    <row r="104" spans="1:6" x14ac:dyDescent="0.25">
      <c r="A104" s="3">
        <v>40077</v>
      </c>
      <c r="B104" s="2">
        <v>76.27</v>
      </c>
      <c r="C104" s="2">
        <v>76.959999999999994</v>
      </c>
      <c r="D104" s="2">
        <v>75.180000000000007</v>
      </c>
      <c r="E104" s="2">
        <v>75.180000000000007</v>
      </c>
      <c r="F104" s="2">
        <v>0</v>
      </c>
    </row>
    <row r="105" spans="1:6" x14ac:dyDescent="0.25">
      <c r="A105" s="3">
        <v>40070</v>
      </c>
      <c r="B105" s="2">
        <v>74.989999999999995</v>
      </c>
      <c r="C105" s="2">
        <v>75.06</v>
      </c>
      <c r="D105" s="2">
        <v>73.69</v>
      </c>
      <c r="E105" s="2">
        <v>73.69</v>
      </c>
      <c r="F105" s="2">
        <v>0</v>
      </c>
    </row>
    <row r="106" spans="1:6" x14ac:dyDescent="0.25">
      <c r="A106" s="3">
        <v>40063</v>
      </c>
      <c r="B106" s="2">
        <v>73.03</v>
      </c>
      <c r="C106" s="2">
        <v>73.03</v>
      </c>
      <c r="D106" s="2">
        <v>70.540000000000006</v>
      </c>
      <c r="E106" s="2">
        <v>71.28</v>
      </c>
      <c r="F106" s="2">
        <v>0</v>
      </c>
    </row>
    <row r="107" spans="1:6" x14ac:dyDescent="0.25">
      <c r="A107" s="3">
        <v>40056</v>
      </c>
      <c r="B107" s="2">
        <v>72.64</v>
      </c>
      <c r="C107" s="2">
        <v>73.44</v>
      </c>
      <c r="D107" s="2">
        <v>72.64</v>
      </c>
      <c r="E107" s="2">
        <v>73.42</v>
      </c>
      <c r="F107" s="2">
        <v>0</v>
      </c>
    </row>
    <row r="108" spans="1:6" x14ac:dyDescent="0.25">
      <c r="A108" s="3">
        <v>40049</v>
      </c>
      <c r="B108" s="2">
        <v>72.95</v>
      </c>
      <c r="C108" s="2">
        <v>72.95</v>
      </c>
      <c r="D108" s="2">
        <v>69.260000000000005</v>
      </c>
      <c r="E108" s="2">
        <v>69.45</v>
      </c>
      <c r="F108" s="2">
        <v>0</v>
      </c>
    </row>
    <row r="109" spans="1:6" x14ac:dyDescent="0.25">
      <c r="A109" s="3">
        <v>40042</v>
      </c>
      <c r="B109" s="2">
        <v>68.95</v>
      </c>
      <c r="C109" s="2">
        <v>71.17</v>
      </c>
      <c r="D109" s="2">
        <v>68.95</v>
      </c>
      <c r="E109" s="2">
        <v>69.73</v>
      </c>
      <c r="F109" s="2">
        <v>0</v>
      </c>
    </row>
    <row r="110" spans="1:6" x14ac:dyDescent="0.25">
      <c r="A110" s="3">
        <v>40035</v>
      </c>
      <c r="B110" s="2">
        <v>70.56</v>
      </c>
      <c r="C110" s="2">
        <v>70.56</v>
      </c>
      <c r="D110" s="2">
        <v>69.45</v>
      </c>
      <c r="E110" s="2">
        <v>69.45</v>
      </c>
      <c r="F110" s="2">
        <v>0</v>
      </c>
    </row>
    <row r="111" spans="1:6" x14ac:dyDescent="0.25">
      <c r="A111" s="3">
        <v>40028</v>
      </c>
      <c r="B111" s="2">
        <v>69.489999999999995</v>
      </c>
      <c r="C111" s="2">
        <v>69.489999999999995</v>
      </c>
      <c r="D111" s="2">
        <v>66.38</v>
      </c>
      <c r="E111" s="2">
        <v>66.38</v>
      </c>
      <c r="F111" s="2">
        <v>0</v>
      </c>
    </row>
    <row r="112" spans="1:6" x14ac:dyDescent="0.25">
      <c r="A112" s="3">
        <v>40021</v>
      </c>
      <c r="B112" s="2">
        <v>67.05</v>
      </c>
      <c r="C112" s="2">
        <v>67.05</v>
      </c>
      <c r="D112" s="2">
        <v>65.61</v>
      </c>
      <c r="E112" s="2">
        <v>65.61</v>
      </c>
      <c r="F112" s="2">
        <v>0</v>
      </c>
    </row>
    <row r="113" spans="1:6" x14ac:dyDescent="0.25">
      <c r="A113" s="3">
        <v>40014</v>
      </c>
      <c r="B113" s="2">
        <v>64.42</v>
      </c>
      <c r="C113" s="2">
        <v>64.42</v>
      </c>
      <c r="D113" s="2">
        <v>63.15</v>
      </c>
      <c r="E113" s="2">
        <v>63.15</v>
      </c>
      <c r="F113" s="2">
        <v>0</v>
      </c>
    </row>
    <row r="114" spans="1:6" x14ac:dyDescent="0.25">
      <c r="A114" s="3">
        <v>40007</v>
      </c>
      <c r="B114" s="2">
        <v>61.17</v>
      </c>
      <c r="C114" s="2">
        <v>61.17</v>
      </c>
      <c r="D114" s="2">
        <v>59.93</v>
      </c>
      <c r="E114" s="2">
        <v>60.75</v>
      </c>
      <c r="F114" s="2">
        <v>0</v>
      </c>
    </row>
    <row r="115" spans="1:6" x14ac:dyDescent="0.25">
      <c r="A115" s="3">
        <v>40000</v>
      </c>
      <c r="B115" s="2">
        <v>61.35</v>
      </c>
      <c r="C115" s="2">
        <v>63.39</v>
      </c>
      <c r="D115" s="2">
        <v>61.35</v>
      </c>
      <c r="E115" s="2">
        <v>62.61</v>
      </c>
      <c r="F115" s="2">
        <v>0</v>
      </c>
    </row>
    <row r="116" spans="1:6" x14ac:dyDescent="0.25">
      <c r="A116" s="3">
        <v>39993</v>
      </c>
      <c r="B116" s="2">
        <v>63.15</v>
      </c>
      <c r="C116" s="2">
        <v>63.15</v>
      </c>
      <c r="D116" s="2">
        <v>61.22</v>
      </c>
      <c r="E116" s="2">
        <v>61.22</v>
      </c>
      <c r="F116" s="2">
        <v>0</v>
      </c>
    </row>
    <row r="117" spans="1:6" x14ac:dyDescent="0.25">
      <c r="A117" s="3">
        <v>39986</v>
      </c>
      <c r="B117" s="2">
        <v>61.12</v>
      </c>
      <c r="C117" s="2">
        <v>63.29</v>
      </c>
      <c r="D117" s="2">
        <v>61.12</v>
      </c>
      <c r="E117" s="2">
        <v>63.29</v>
      </c>
      <c r="F117" s="2">
        <v>0</v>
      </c>
    </row>
    <row r="118" spans="1:6" x14ac:dyDescent="0.25">
      <c r="A118" s="3">
        <v>39979</v>
      </c>
      <c r="B118" s="2">
        <v>63.25</v>
      </c>
      <c r="C118" s="2">
        <v>64.98</v>
      </c>
      <c r="D118" s="2">
        <v>63.25</v>
      </c>
      <c r="E118" s="2">
        <v>64.31</v>
      </c>
      <c r="F118" s="2">
        <v>0</v>
      </c>
    </row>
    <row r="119" spans="1:6" x14ac:dyDescent="0.25">
      <c r="A119" s="3">
        <v>39972</v>
      </c>
      <c r="B119" s="2">
        <v>63.64</v>
      </c>
      <c r="C119" s="2">
        <v>64.92</v>
      </c>
      <c r="D119" s="2">
        <v>63.64</v>
      </c>
      <c r="E119" s="2">
        <v>64.92</v>
      </c>
      <c r="F119" s="2">
        <v>0</v>
      </c>
    </row>
    <row r="120" spans="1:6" x14ac:dyDescent="0.25">
      <c r="A120" s="3">
        <v>39962</v>
      </c>
      <c r="B120" s="2">
        <v>62.91</v>
      </c>
      <c r="C120" s="2">
        <v>64.45</v>
      </c>
      <c r="D120" s="2">
        <v>62.91</v>
      </c>
      <c r="E120" s="2">
        <v>63.42</v>
      </c>
      <c r="F120" s="2">
        <v>0</v>
      </c>
    </row>
    <row r="121" spans="1:6" x14ac:dyDescent="0.25">
      <c r="A121" s="3">
        <v>39958</v>
      </c>
      <c r="B121" s="2">
        <v>63.49</v>
      </c>
      <c r="C121" s="2">
        <v>64.41</v>
      </c>
      <c r="D121" s="2">
        <v>63.41</v>
      </c>
      <c r="E121" s="2">
        <v>64.2</v>
      </c>
      <c r="F121" s="2">
        <v>0</v>
      </c>
    </row>
    <row r="122" spans="1:6" x14ac:dyDescent="0.25">
      <c r="A122" s="3">
        <v>39951</v>
      </c>
      <c r="B122" s="2">
        <v>63.03</v>
      </c>
      <c r="C122" s="2">
        <v>63.03</v>
      </c>
      <c r="D122" s="2">
        <v>61.15</v>
      </c>
      <c r="E122" s="2">
        <v>62.63</v>
      </c>
      <c r="F122" s="2">
        <v>0</v>
      </c>
    </row>
    <row r="123" spans="1:6" x14ac:dyDescent="0.25">
      <c r="A123" s="3">
        <v>39944</v>
      </c>
      <c r="B123" s="2">
        <v>62.47</v>
      </c>
      <c r="C123" s="2">
        <v>63.3</v>
      </c>
      <c r="D123" s="2">
        <v>62.47</v>
      </c>
      <c r="E123" s="2">
        <v>62.67</v>
      </c>
      <c r="F123" s="2">
        <v>0</v>
      </c>
    </row>
    <row r="124" spans="1:6" x14ac:dyDescent="0.25">
      <c r="A124" s="3">
        <v>39937</v>
      </c>
      <c r="B124" s="2">
        <v>62.83</v>
      </c>
      <c r="C124" s="2">
        <v>62.83</v>
      </c>
      <c r="D124" s="2">
        <v>59.19</v>
      </c>
      <c r="E124" s="2">
        <v>59.19</v>
      </c>
      <c r="F124" s="2">
        <v>0</v>
      </c>
    </row>
    <row r="125" spans="1:6" x14ac:dyDescent="0.25">
      <c r="A125" s="3">
        <v>39930</v>
      </c>
      <c r="B125" s="2">
        <v>60.43</v>
      </c>
      <c r="C125" s="2">
        <v>60.43</v>
      </c>
      <c r="D125" s="2">
        <v>57.69</v>
      </c>
      <c r="E125" s="2">
        <v>57.69</v>
      </c>
      <c r="F125" s="2">
        <v>0</v>
      </c>
    </row>
    <row r="126" spans="1:6" x14ac:dyDescent="0.25">
      <c r="A126" s="3">
        <v>39923</v>
      </c>
      <c r="B126" s="2">
        <v>57.29</v>
      </c>
      <c r="C126" s="2">
        <v>59.11</v>
      </c>
      <c r="D126" s="2">
        <v>56.98</v>
      </c>
      <c r="E126" s="2">
        <v>56.98</v>
      </c>
      <c r="F126" s="2">
        <v>0</v>
      </c>
    </row>
    <row r="127" spans="1:6" x14ac:dyDescent="0.25">
      <c r="A127" s="3">
        <v>39912</v>
      </c>
      <c r="B127" s="2">
        <v>56.18</v>
      </c>
      <c r="C127" s="2">
        <v>56.18</v>
      </c>
      <c r="D127" s="2">
        <v>54.69</v>
      </c>
      <c r="E127" s="2">
        <v>54.69</v>
      </c>
      <c r="F127" s="2">
        <v>0</v>
      </c>
    </row>
    <row r="128" spans="1:6" x14ac:dyDescent="0.25">
      <c r="A128" s="3">
        <v>39909</v>
      </c>
      <c r="B128" s="2">
        <v>55.14</v>
      </c>
      <c r="C128" s="2">
        <v>55.56</v>
      </c>
      <c r="D128" s="2">
        <v>52.21</v>
      </c>
      <c r="E128" s="2">
        <v>52.21</v>
      </c>
      <c r="F128" s="2">
        <v>0</v>
      </c>
    </row>
    <row r="129" spans="1:6" x14ac:dyDescent="0.25">
      <c r="A129" s="3">
        <v>39902</v>
      </c>
      <c r="B129" s="2">
        <v>50.91</v>
      </c>
      <c r="C129" s="2">
        <v>53.09</v>
      </c>
      <c r="D129" s="2">
        <v>50.91</v>
      </c>
      <c r="E129" s="2">
        <v>52.64</v>
      </c>
      <c r="F129" s="2">
        <v>0</v>
      </c>
    </row>
    <row r="130" spans="1:6" x14ac:dyDescent="0.25">
      <c r="A130" s="3">
        <v>39895</v>
      </c>
      <c r="B130" s="2">
        <v>52.41</v>
      </c>
      <c r="C130" s="2">
        <v>52.41</v>
      </c>
      <c r="D130" s="2">
        <v>50.6</v>
      </c>
      <c r="E130" s="2">
        <v>50.65</v>
      </c>
      <c r="F130" s="2">
        <v>0</v>
      </c>
    </row>
    <row r="131" spans="1:6" x14ac:dyDescent="0.25">
      <c r="A131" s="3">
        <v>39888</v>
      </c>
      <c r="B131" s="2">
        <v>50.95</v>
      </c>
      <c r="C131" s="2">
        <v>50.95</v>
      </c>
      <c r="D131" s="2">
        <v>49.38</v>
      </c>
      <c r="E131" s="2">
        <v>49.38</v>
      </c>
      <c r="F131" s="2">
        <v>0</v>
      </c>
    </row>
    <row r="132" spans="1:6" x14ac:dyDescent="0.25">
      <c r="A132" s="3">
        <v>39881</v>
      </c>
      <c r="B132" s="2">
        <v>47.31</v>
      </c>
      <c r="C132" s="2">
        <v>50.43</v>
      </c>
      <c r="D132" s="2">
        <v>47.31</v>
      </c>
      <c r="E132" s="2">
        <v>48.52</v>
      </c>
      <c r="F132" s="2">
        <v>0</v>
      </c>
    </row>
    <row r="133" spans="1:6" x14ac:dyDescent="0.25">
      <c r="A133" s="3">
        <v>39874</v>
      </c>
      <c r="B133" s="2">
        <v>49.07</v>
      </c>
      <c r="C133" s="2">
        <v>51.74</v>
      </c>
      <c r="D133" s="2">
        <v>49.07</v>
      </c>
      <c r="E133" s="2">
        <v>51.23</v>
      </c>
      <c r="F133" s="2">
        <v>0</v>
      </c>
    </row>
    <row r="134" spans="1:6" x14ac:dyDescent="0.25">
      <c r="A134" s="3">
        <v>39867</v>
      </c>
      <c r="B134" s="2">
        <v>51.81</v>
      </c>
      <c r="C134" s="2">
        <v>54.55</v>
      </c>
      <c r="D134" s="2">
        <v>51.81</v>
      </c>
      <c r="E134" s="2">
        <v>54.51</v>
      </c>
      <c r="F134" s="2">
        <v>0</v>
      </c>
    </row>
    <row r="135" spans="1:6" x14ac:dyDescent="0.25">
      <c r="A135" s="3">
        <v>39860</v>
      </c>
      <c r="B135" s="2">
        <v>56.08</v>
      </c>
      <c r="C135" s="2">
        <v>57.51</v>
      </c>
      <c r="D135" s="2">
        <v>56.08</v>
      </c>
      <c r="E135" s="2">
        <v>57.51</v>
      </c>
      <c r="F135" s="2">
        <v>0</v>
      </c>
    </row>
    <row r="136" spans="1:6" x14ac:dyDescent="0.25">
      <c r="A136" s="3">
        <v>39853</v>
      </c>
      <c r="B136" s="2">
        <v>59.18</v>
      </c>
      <c r="C136" s="2">
        <v>59.18</v>
      </c>
      <c r="D136" s="2">
        <v>56</v>
      </c>
      <c r="E136" s="2">
        <v>56</v>
      </c>
      <c r="F136" s="2">
        <v>0</v>
      </c>
    </row>
    <row r="137" spans="1:6" x14ac:dyDescent="0.25">
      <c r="A137" s="3">
        <v>39846</v>
      </c>
      <c r="B137" s="2">
        <v>54.93</v>
      </c>
      <c r="C137" s="2">
        <v>57.36</v>
      </c>
      <c r="D137" s="2">
        <v>54.93</v>
      </c>
      <c r="E137" s="2">
        <v>55.18</v>
      </c>
      <c r="F137" s="2">
        <v>0</v>
      </c>
    </row>
    <row r="138" spans="1:6" x14ac:dyDescent="0.25">
      <c r="A138" s="3">
        <v>39839</v>
      </c>
      <c r="B138" s="2">
        <v>54.94</v>
      </c>
      <c r="C138" s="2">
        <v>55</v>
      </c>
      <c r="D138" s="2">
        <v>53.67</v>
      </c>
      <c r="E138" s="2">
        <v>55</v>
      </c>
      <c r="F138" s="2">
        <v>0</v>
      </c>
    </row>
    <row r="139" spans="1:6" x14ac:dyDescent="0.25">
      <c r="A139" s="3">
        <v>39832</v>
      </c>
      <c r="B139" s="2">
        <v>56.37</v>
      </c>
      <c r="C139" s="2">
        <v>60.44</v>
      </c>
      <c r="D139" s="2">
        <v>56.37</v>
      </c>
      <c r="E139" s="2">
        <v>60.44</v>
      </c>
      <c r="F139" s="2">
        <v>0</v>
      </c>
    </row>
    <row r="140" spans="1:6" x14ac:dyDescent="0.25">
      <c r="A140" s="3">
        <v>39825</v>
      </c>
      <c r="B140" s="2">
        <v>61.14</v>
      </c>
      <c r="C140" s="2">
        <v>61.14</v>
      </c>
      <c r="D140" s="2">
        <v>61.14</v>
      </c>
      <c r="E140" s="2">
        <v>61.14</v>
      </c>
      <c r="F140" s="2">
        <v>0</v>
      </c>
    </row>
    <row r="141" spans="1:6" x14ac:dyDescent="0.25">
      <c r="A141" s="3">
        <v>39818</v>
      </c>
      <c r="B141" s="2">
        <v>62.72</v>
      </c>
      <c r="C141" s="2">
        <v>62.72</v>
      </c>
      <c r="D141" s="2">
        <v>59.91</v>
      </c>
      <c r="E141" s="2">
        <v>59.91</v>
      </c>
      <c r="F141" s="2">
        <v>0</v>
      </c>
    </row>
    <row r="142" spans="1:6" x14ac:dyDescent="0.25">
      <c r="A142" s="3">
        <v>39811</v>
      </c>
      <c r="B142" s="2">
        <v>58.94</v>
      </c>
      <c r="C142" s="2">
        <v>58.94</v>
      </c>
      <c r="D142" s="2">
        <v>58.34</v>
      </c>
      <c r="E142" s="2">
        <v>58.8</v>
      </c>
      <c r="F142" s="2">
        <v>0</v>
      </c>
    </row>
    <row r="143" spans="1:6" x14ac:dyDescent="0.25">
      <c r="A143" s="3">
        <v>39804</v>
      </c>
      <c r="B143" s="2">
        <v>58.77</v>
      </c>
      <c r="C143" s="2">
        <v>59.81</v>
      </c>
      <c r="D143" s="2">
        <v>58.77</v>
      </c>
      <c r="E143" s="2">
        <v>59.41</v>
      </c>
      <c r="F143" s="2">
        <v>0</v>
      </c>
    </row>
    <row r="144" spans="1:6" x14ac:dyDescent="0.25">
      <c r="A144" s="3">
        <v>39797</v>
      </c>
      <c r="B144" s="2">
        <v>58.98</v>
      </c>
      <c r="C144" s="2">
        <v>61.01</v>
      </c>
      <c r="D144" s="2">
        <v>58.98</v>
      </c>
      <c r="E144" s="2">
        <v>60.56</v>
      </c>
      <c r="F144" s="2">
        <v>0</v>
      </c>
    </row>
    <row r="145" spans="1:6" x14ac:dyDescent="0.25">
      <c r="A145" s="3">
        <v>39790</v>
      </c>
      <c r="B145" s="2">
        <v>59.85</v>
      </c>
      <c r="C145" s="2">
        <v>59.85</v>
      </c>
      <c r="D145" s="2">
        <v>56.7</v>
      </c>
      <c r="E145" s="2">
        <v>58.99</v>
      </c>
      <c r="F145" s="2">
        <v>0</v>
      </c>
    </row>
    <row r="146" spans="1:6" x14ac:dyDescent="0.25">
      <c r="A146" s="3">
        <v>39783</v>
      </c>
      <c r="B146" s="2">
        <v>57.03</v>
      </c>
      <c r="C146" s="2">
        <v>59.83</v>
      </c>
      <c r="D146" s="2">
        <v>57.03</v>
      </c>
      <c r="E146" s="2">
        <v>58.78</v>
      </c>
      <c r="F146" s="2">
        <v>0</v>
      </c>
    </row>
    <row r="147" spans="1:6" x14ac:dyDescent="0.25">
      <c r="A147" s="3">
        <v>39776</v>
      </c>
      <c r="B147" s="2">
        <v>57.54</v>
      </c>
      <c r="C147" s="2">
        <v>57.77</v>
      </c>
      <c r="D147" s="2">
        <v>54.6</v>
      </c>
      <c r="E147" s="2">
        <v>57.77</v>
      </c>
      <c r="F147" s="2">
        <v>0</v>
      </c>
    </row>
    <row r="148" spans="1:6" x14ac:dyDescent="0.25">
      <c r="A148" s="3">
        <v>39769</v>
      </c>
      <c r="B148" s="2">
        <v>58.17</v>
      </c>
      <c r="C148" s="2">
        <v>59.32</v>
      </c>
      <c r="D148" s="2">
        <v>58.17</v>
      </c>
      <c r="E148" s="2">
        <v>58.88</v>
      </c>
      <c r="F148" s="2">
        <v>0</v>
      </c>
    </row>
    <row r="149" spans="1:6" x14ac:dyDescent="0.25">
      <c r="A149" s="3">
        <v>39762</v>
      </c>
      <c r="B149" s="2">
        <v>62.49</v>
      </c>
      <c r="C149" s="2">
        <v>64.239999999999995</v>
      </c>
      <c r="D149" s="2">
        <v>59.94</v>
      </c>
      <c r="E149" s="2">
        <v>64.239999999999995</v>
      </c>
      <c r="F149" s="2">
        <v>0</v>
      </c>
    </row>
    <row r="150" spans="1:6" x14ac:dyDescent="0.25">
      <c r="A150" s="3">
        <v>39755</v>
      </c>
      <c r="B150" s="2">
        <v>61.51</v>
      </c>
      <c r="C150" s="2">
        <v>61.51</v>
      </c>
      <c r="D150" s="2">
        <v>56.31</v>
      </c>
      <c r="E150" s="2">
        <v>56.31</v>
      </c>
      <c r="F150" s="2">
        <v>0</v>
      </c>
    </row>
    <row r="151" spans="1:6" x14ac:dyDescent="0.25">
      <c r="A151" s="3">
        <v>39748</v>
      </c>
      <c r="B151" s="2">
        <v>55.81</v>
      </c>
      <c r="C151" s="2">
        <v>61.89</v>
      </c>
      <c r="D151" s="2">
        <v>55.81</v>
      </c>
      <c r="E151" s="2">
        <v>61.89</v>
      </c>
      <c r="F151" s="2">
        <v>0</v>
      </c>
    </row>
    <row r="152" spans="1:6" x14ac:dyDescent="0.25">
      <c r="A152" s="3">
        <v>39741</v>
      </c>
      <c r="B152" s="2">
        <v>61.02</v>
      </c>
      <c r="C152" s="2">
        <v>64.599999999999994</v>
      </c>
      <c r="D152" s="2">
        <v>59.72</v>
      </c>
      <c r="E152" s="2">
        <v>64.599999999999994</v>
      </c>
      <c r="F152" s="2">
        <v>0</v>
      </c>
    </row>
    <row r="153" spans="1:6" x14ac:dyDescent="0.25">
      <c r="A153" s="3">
        <v>39734</v>
      </c>
      <c r="B153" s="2">
        <v>62.94</v>
      </c>
      <c r="C153" s="2">
        <v>64.92</v>
      </c>
      <c r="D153" s="2">
        <v>57.9</v>
      </c>
      <c r="E153" s="2">
        <v>64.92</v>
      </c>
      <c r="F153" s="2">
        <v>0</v>
      </c>
    </row>
    <row r="154" spans="1:6" x14ac:dyDescent="0.25">
      <c r="A154" s="3">
        <v>39727</v>
      </c>
      <c r="B154" s="2">
        <v>66.62</v>
      </c>
      <c r="C154" s="2">
        <v>69.989999999999995</v>
      </c>
      <c r="D154" s="2">
        <v>66.62</v>
      </c>
      <c r="E154" s="2">
        <v>69.98</v>
      </c>
      <c r="F154" s="2">
        <v>0</v>
      </c>
    </row>
    <row r="155" spans="1:6" x14ac:dyDescent="0.25">
      <c r="A155" s="3">
        <v>39720</v>
      </c>
      <c r="B155" s="2">
        <v>69.989999999999995</v>
      </c>
      <c r="C155" s="2">
        <v>74.33</v>
      </c>
      <c r="D155" s="2">
        <v>69.989999999999995</v>
      </c>
      <c r="E155" s="2">
        <v>73.63</v>
      </c>
      <c r="F155" s="2">
        <v>0</v>
      </c>
    </row>
    <row r="156" spans="1:6" x14ac:dyDescent="0.25">
      <c r="A156" s="3">
        <v>39713</v>
      </c>
      <c r="B156" s="2">
        <v>75.58</v>
      </c>
      <c r="C156" s="2">
        <v>76.67</v>
      </c>
      <c r="D156" s="2">
        <v>72.63</v>
      </c>
      <c r="E156" s="2">
        <v>75.3</v>
      </c>
      <c r="F156" s="2">
        <v>0</v>
      </c>
    </row>
    <row r="157" spans="1:6" x14ac:dyDescent="0.25">
      <c r="A157" s="3">
        <v>39706</v>
      </c>
      <c r="B157" s="2">
        <v>75.97</v>
      </c>
      <c r="C157" s="2">
        <v>78.069999999999993</v>
      </c>
      <c r="D157" s="2">
        <v>75.97</v>
      </c>
      <c r="E157" s="2">
        <v>78.069999999999993</v>
      </c>
      <c r="F157" s="2">
        <v>0</v>
      </c>
    </row>
    <row r="158" spans="1:6" x14ac:dyDescent="0.25">
      <c r="A158" s="3">
        <v>39699</v>
      </c>
      <c r="B158" s="2">
        <v>78.88</v>
      </c>
      <c r="C158" s="2">
        <v>81.900000000000006</v>
      </c>
      <c r="D158" s="2">
        <v>77.11</v>
      </c>
      <c r="E158" s="2">
        <v>81.900000000000006</v>
      </c>
      <c r="F158" s="2">
        <v>0</v>
      </c>
    </row>
    <row r="159" spans="1:6" x14ac:dyDescent="0.25">
      <c r="A159" s="3">
        <v>39692</v>
      </c>
      <c r="B159" s="2">
        <v>80.5</v>
      </c>
      <c r="C159" s="2">
        <v>80.64</v>
      </c>
      <c r="D159" s="2">
        <v>79.67</v>
      </c>
      <c r="E159" s="2">
        <v>80.31</v>
      </c>
      <c r="F159" s="2">
        <v>0</v>
      </c>
    </row>
    <row r="160" spans="1:6" x14ac:dyDescent="0.25">
      <c r="A160" s="3">
        <v>39685</v>
      </c>
      <c r="B160" s="2">
        <v>80.290000000000006</v>
      </c>
      <c r="C160" s="2">
        <v>80.56</v>
      </c>
      <c r="D160" s="2">
        <v>79.33</v>
      </c>
      <c r="E160" s="2">
        <v>80.56</v>
      </c>
      <c r="F160" s="2">
        <v>0</v>
      </c>
    </row>
    <row r="161" spans="1:6" x14ac:dyDescent="0.25">
      <c r="A161" s="3">
        <v>39678</v>
      </c>
      <c r="B161" s="2">
        <v>82.53</v>
      </c>
      <c r="C161" s="2">
        <v>83.4</v>
      </c>
      <c r="D161" s="2">
        <v>81.86</v>
      </c>
      <c r="E161" s="2">
        <v>83.4</v>
      </c>
      <c r="F161" s="2">
        <v>0</v>
      </c>
    </row>
    <row r="162" spans="1:6" x14ac:dyDescent="0.25">
      <c r="A162" s="3">
        <v>39671</v>
      </c>
      <c r="B162" s="2">
        <v>83.28</v>
      </c>
      <c r="C162" s="2">
        <v>83.28</v>
      </c>
      <c r="D162" s="2">
        <v>80.13</v>
      </c>
      <c r="E162" s="2">
        <v>80.13</v>
      </c>
      <c r="F162" s="2">
        <v>0</v>
      </c>
    </row>
    <row r="163" spans="1:6" x14ac:dyDescent="0.25">
      <c r="A163" s="3">
        <v>39664</v>
      </c>
      <c r="B163" s="2">
        <v>78.36</v>
      </c>
      <c r="C163" s="2">
        <v>80.2</v>
      </c>
      <c r="D163" s="2">
        <v>78.36</v>
      </c>
      <c r="E163" s="2">
        <v>78.900000000000006</v>
      </c>
      <c r="F163" s="2">
        <v>0</v>
      </c>
    </row>
    <row r="164" spans="1:6" x14ac:dyDescent="0.25">
      <c r="A164" s="3">
        <v>39657</v>
      </c>
      <c r="B164" s="2">
        <v>79.05</v>
      </c>
      <c r="C164" s="2">
        <v>81.95</v>
      </c>
      <c r="D164" s="2">
        <v>79.05</v>
      </c>
      <c r="E164" s="2">
        <v>81.33</v>
      </c>
      <c r="F164" s="2">
        <v>0</v>
      </c>
    </row>
    <row r="165" spans="1:6" x14ac:dyDescent="0.25">
      <c r="A165" s="3">
        <v>39650</v>
      </c>
      <c r="B165" s="2">
        <v>81.84</v>
      </c>
      <c r="C165" s="2">
        <v>81.84</v>
      </c>
      <c r="D165" s="2">
        <v>76.52</v>
      </c>
      <c r="E165" s="2">
        <v>76.52</v>
      </c>
      <c r="F165" s="2">
        <v>0</v>
      </c>
    </row>
    <row r="166" spans="1:6" x14ac:dyDescent="0.25">
      <c r="A166" s="3">
        <v>39640</v>
      </c>
      <c r="B166" s="2">
        <v>78.27</v>
      </c>
      <c r="C166" s="2">
        <v>81.95</v>
      </c>
      <c r="D166" s="2">
        <v>78.27</v>
      </c>
      <c r="E166" s="2">
        <v>80.930000000000007</v>
      </c>
      <c r="F166" s="2">
        <v>0</v>
      </c>
    </row>
    <row r="167" spans="1:6" x14ac:dyDescent="0.25">
      <c r="A167" s="3">
        <v>39636</v>
      </c>
      <c r="B167" s="2">
        <v>81.8</v>
      </c>
      <c r="C167" s="2">
        <v>82.21</v>
      </c>
      <c r="D167" s="2">
        <v>81.290000000000006</v>
      </c>
      <c r="E167" s="2">
        <v>82.13</v>
      </c>
      <c r="F167" s="2">
        <v>0</v>
      </c>
    </row>
    <row r="168" spans="1:6" x14ac:dyDescent="0.25">
      <c r="A168" s="3">
        <v>39629</v>
      </c>
      <c r="B168" s="2">
        <v>83.18</v>
      </c>
      <c r="C168" s="2">
        <v>85.2</v>
      </c>
      <c r="D168" s="2">
        <v>82.75</v>
      </c>
      <c r="E168" s="2">
        <v>84.03</v>
      </c>
      <c r="F168" s="2">
        <v>0</v>
      </c>
    </row>
    <row r="169" spans="1:6" x14ac:dyDescent="0.25">
      <c r="A169" s="3">
        <v>39622</v>
      </c>
      <c r="B169" s="2">
        <v>84.8</v>
      </c>
      <c r="C169" s="2">
        <v>88.08</v>
      </c>
      <c r="D169" s="2">
        <v>84.8</v>
      </c>
      <c r="E169" s="2">
        <v>88.08</v>
      </c>
      <c r="F169" s="2">
        <v>0</v>
      </c>
    </row>
    <row r="170" spans="1:6" x14ac:dyDescent="0.25">
      <c r="A170" s="3">
        <v>39615</v>
      </c>
      <c r="B170" s="2">
        <v>87.89</v>
      </c>
      <c r="C170" s="2">
        <v>87.89</v>
      </c>
      <c r="D170" s="2">
        <v>84.55</v>
      </c>
      <c r="E170" s="2">
        <v>84.55</v>
      </c>
      <c r="F170" s="2">
        <v>0</v>
      </c>
    </row>
    <row r="171" spans="1:6" x14ac:dyDescent="0.25">
      <c r="A171" s="3">
        <v>39608</v>
      </c>
      <c r="B171" s="2">
        <v>88.34</v>
      </c>
      <c r="C171" s="2">
        <v>91.23</v>
      </c>
      <c r="D171" s="2">
        <v>88.34</v>
      </c>
      <c r="E171" s="2">
        <v>91.23</v>
      </c>
      <c r="F171" s="2">
        <v>0</v>
      </c>
    </row>
    <row r="172" spans="1:6" x14ac:dyDescent="0.25">
      <c r="A172" s="3">
        <v>39601</v>
      </c>
      <c r="B172" s="2">
        <v>90.49</v>
      </c>
      <c r="C172" s="2">
        <v>91.14</v>
      </c>
      <c r="D172" s="2">
        <v>90.21</v>
      </c>
      <c r="E172" s="2">
        <v>90.24</v>
      </c>
      <c r="F172" s="2">
        <v>0</v>
      </c>
    </row>
    <row r="173" spans="1:6" x14ac:dyDescent="0.25">
      <c r="A173" s="3">
        <v>39594</v>
      </c>
      <c r="B173" s="2">
        <v>90.59</v>
      </c>
      <c r="C173" s="2">
        <v>92.09</v>
      </c>
      <c r="D173" s="2">
        <v>90.59</v>
      </c>
      <c r="E173" s="2">
        <v>92.09</v>
      </c>
      <c r="F173" s="2">
        <v>0</v>
      </c>
    </row>
    <row r="174" spans="1:6" x14ac:dyDescent="0.25">
      <c r="A174" s="3">
        <v>39587</v>
      </c>
      <c r="B174" s="2">
        <v>94.03</v>
      </c>
      <c r="C174" s="2">
        <v>94.03</v>
      </c>
      <c r="D174" s="2">
        <v>91.63</v>
      </c>
      <c r="E174" s="2">
        <v>91.63</v>
      </c>
      <c r="F174" s="2">
        <v>0</v>
      </c>
    </row>
    <row r="175" spans="1:6" x14ac:dyDescent="0.25">
      <c r="A175" s="3">
        <v>39577</v>
      </c>
      <c r="B175" s="2">
        <v>91.48</v>
      </c>
      <c r="C175" s="2">
        <v>92.79</v>
      </c>
      <c r="D175" s="2">
        <v>91.48</v>
      </c>
      <c r="E175" s="2">
        <v>91.93</v>
      </c>
      <c r="F175" s="2">
        <v>0</v>
      </c>
    </row>
    <row r="176" spans="1:6" x14ac:dyDescent="0.25">
      <c r="A176" s="3">
        <v>39573</v>
      </c>
      <c r="B176" s="2">
        <v>92.5</v>
      </c>
      <c r="C176" s="2">
        <v>92.61</v>
      </c>
      <c r="D176" s="2">
        <v>90.47</v>
      </c>
      <c r="E176" s="2">
        <v>90.47</v>
      </c>
      <c r="F176" s="2">
        <v>0</v>
      </c>
    </row>
    <row r="177" spans="1:6" x14ac:dyDescent="0.25">
      <c r="A177" s="3">
        <v>39566</v>
      </c>
      <c r="B177" s="2">
        <v>91.58</v>
      </c>
      <c r="C177" s="2">
        <v>91.58</v>
      </c>
      <c r="D177" s="2">
        <v>89.35</v>
      </c>
      <c r="E177" s="2">
        <v>89.35</v>
      </c>
      <c r="F177" s="2">
        <v>0</v>
      </c>
    </row>
    <row r="178" spans="1:6" x14ac:dyDescent="0.25">
      <c r="A178" s="3">
        <v>39559</v>
      </c>
      <c r="B178" s="2">
        <v>89.77</v>
      </c>
      <c r="C178" s="2">
        <v>90.82</v>
      </c>
      <c r="D178" s="2">
        <v>88.12</v>
      </c>
      <c r="E178" s="2">
        <v>88.12</v>
      </c>
      <c r="F178" s="2">
        <v>0</v>
      </c>
    </row>
    <row r="179" spans="1:6" x14ac:dyDescent="0.25">
      <c r="A179" s="3">
        <v>39552</v>
      </c>
      <c r="B179" s="2">
        <v>87.86</v>
      </c>
      <c r="C179" s="2">
        <v>91.06</v>
      </c>
      <c r="D179" s="2">
        <v>87.86</v>
      </c>
      <c r="E179" s="2">
        <v>91.06</v>
      </c>
      <c r="F179" s="2">
        <v>0</v>
      </c>
    </row>
    <row r="180" spans="1:6" x14ac:dyDescent="0.25">
      <c r="A180" s="3">
        <v>39545</v>
      </c>
      <c r="B180" s="2">
        <v>92.36</v>
      </c>
      <c r="C180" s="2">
        <v>92.36</v>
      </c>
      <c r="D180" s="2">
        <v>90.97</v>
      </c>
      <c r="E180" s="2">
        <v>90.97</v>
      </c>
      <c r="F180" s="2">
        <v>0</v>
      </c>
    </row>
    <row r="181" spans="1:6" x14ac:dyDescent="0.25">
      <c r="A181" s="3">
        <v>39538</v>
      </c>
      <c r="B181" s="2">
        <v>88.58</v>
      </c>
      <c r="C181" s="2">
        <v>88.58</v>
      </c>
      <c r="D181" s="2">
        <v>86.93</v>
      </c>
      <c r="E181" s="2">
        <v>87.4</v>
      </c>
      <c r="F181" s="2">
        <v>0</v>
      </c>
    </row>
    <row r="182" spans="1:6" x14ac:dyDescent="0.25">
      <c r="A182" s="3">
        <v>39527</v>
      </c>
      <c r="B182" s="2">
        <v>84.66</v>
      </c>
      <c r="C182" s="2">
        <v>84.86</v>
      </c>
      <c r="D182" s="2">
        <v>84.5</v>
      </c>
      <c r="E182" s="2">
        <v>84.86</v>
      </c>
      <c r="F182" s="2">
        <v>0</v>
      </c>
    </row>
    <row r="183" spans="1:6" x14ac:dyDescent="0.25">
      <c r="A183" s="3">
        <v>39524</v>
      </c>
      <c r="B183" s="2">
        <v>83.36</v>
      </c>
      <c r="C183" s="2">
        <v>88.84</v>
      </c>
      <c r="D183" s="2">
        <v>83.36</v>
      </c>
      <c r="E183" s="2">
        <v>88.01</v>
      </c>
      <c r="F183" s="2">
        <v>0</v>
      </c>
    </row>
    <row r="184" spans="1:6" x14ac:dyDescent="0.25">
      <c r="A184" s="3">
        <v>39517</v>
      </c>
      <c r="B184" s="2">
        <v>86.98</v>
      </c>
      <c r="C184" s="2">
        <v>89.14</v>
      </c>
      <c r="D184" s="2">
        <v>86.98</v>
      </c>
      <c r="E184" s="2">
        <v>87.54</v>
      </c>
      <c r="F184" s="2">
        <v>0</v>
      </c>
    </row>
    <row r="185" spans="1:6" x14ac:dyDescent="0.25">
      <c r="A185" s="3">
        <v>39510</v>
      </c>
      <c r="B185" s="2">
        <v>88.37</v>
      </c>
      <c r="C185" s="2">
        <v>92.58</v>
      </c>
      <c r="D185" s="2">
        <v>88.37</v>
      </c>
      <c r="E185" s="2">
        <v>92.58</v>
      </c>
      <c r="F185" s="2">
        <v>0</v>
      </c>
    </row>
    <row r="186" spans="1:6" x14ac:dyDescent="0.25">
      <c r="A186" s="3">
        <v>39503</v>
      </c>
      <c r="B186" s="2">
        <v>92.12</v>
      </c>
      <c r="C186" s="2">
        <v>92.12</v>
      </c>
      <c r="D186" s="2">
        <v>90.19</v>
      </c>
      <c r="E186" s="2">
        <v>90.19</v>
      </c>
      <c r="F186" s="2">
        <v>0</v>
      </c>
    </row>
    <row r="187" spans="1:6" x14ac:dyDescent="0.25">
      <c r="A187" s="3">
        <v>39496</v>
      </c>
      <c r="B187" s="2">
        <v>89.66</v>
      </c>
      <c r="C187" s="2">
        <v>89.79</v>
      </c>
      <c r="D187" s="2">
        <v>88.21</v>
      </c>
      <c r="E187" s="2">
        <v>88.43</v>
      </c>
      <c r="F187" s="2">
        <v>0</v>
      </c>
    </row>
    <row r="188" spans="1:6" x14ac:dyDescent="0.25">
      <c r="A188" s="3">
        <v>39489</v>
      </c>
      <c r="B188" s="2">
        <v>86.82</v>
      </c>
      <c r="C188" s="2">
        <v>89.59</v>
      </c>
      <c r="D188" s="2">
        <v>86.82</v>
      </c>
      <c r="E188" s="2">
        <v>89.31</v>
      </c>
      <c r="F188" s="2">
        <v>0</v>
      </c>
    </row>
    <row r="189" spans="1:6" x14ac:dyDescent="0.25">
      <c r="A189" s="3">
        <v>39482</v>
      </c>
      <c r="B189" s="2">
        <v>92.51</v>
      </c>
      <c r="C189" s="2">
        <v>92.51</v>
      </c>
      <c r="D189" s="2">
        <v>90.15</v>
      </c>
      <c r="E189" s="2">
        <v>90.96</v>
      </c>
      <c r="F189" s="2">
        <v>0</v>
      </c>
    </row>
    <row r="190" spans="1:6" x14ac:dyDescent="0.25">
      <c r="A190" s="3">
        <v>39475</v>
      </c>
      <c r="B190" s="2">
        <v>88.98</v>
      </c>
      <c r="C190" s="2">
        <v>89.68</v>
      </c>
      <c r="D190" s="2">
        <v>85.55</v>
      </c>
      <c r="E190" s="2">
        <v>87.31</v>
      </c>
      <c r="F190" s="2">
        <v>0</v>
      </c>
    </row>
    <row r="191" spans="1:6" x14ac:dyDescent="0.25">
      <c r="A191" s="3">
        <v>39468</v>
      </c>
      <c r="B191" s="2">
        <v>85.18</v>
      </c>
      <c r="C191" s="2">
        <v>92.95</v>
      </c>
      <c r="D191" s="2">
        <v>85.18</v>
      </c>
      <c r="E191" s="2">
        <v>92.95</v>
      </c>
      <c r="F191" s="2">
        <v>0</v>
      </c>
    </row>
    <row r="192" spans="1:6" x14ac:dyDescent="0.25">
      <c r="A192" s="3">
        <v>39461</v>
      </c>
      <c r="B192" s="2">
        <v>95.49</v>
      </c>
      <c r="C192" s="2">
        <v>99.49</v>
      </c>
      <c r="D192" s="2">
        <v>94.69</v>
      </c>
      <c r="E192" s="2">
        <v>99.49</v>
      </c>
      <c r="F192" s="2">
        <v>0</v>
      </c>
    </row>
    <row r="193" spans="1:6" x14ac:dyDescent="0.25">
      <c r="A193" s="3">
        <v>39454</v>
      </c>
      <c r="B193" s="2">
        <v>98.89</v>
      </c>
      <c r="C193" s="2">
        <v>103.63</v>
      </c>
      <c r="D193" s="2">
        <v>98.89</v>
      </c>
      <c r="E193" s="2">
        <v>103.63</v>
      </c>
      <c r="F193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opLeftCell="A178" workbookViewId="0">
      <selection activeCell="B19" sqref="B19"/>
    </sheetView>
  </sheetViews>
  <sheetFormatPr defaultColWidth="8.85546875" defaultRowHeight="15" x14ac:dyDescent="0.25"/>
  <cols>
    <col min="1" max="1" width="19.85546875" customWidth="1"/>
    <col min="2" max="2" width="10.42578125" customWidth="1"/>
    <col min="3" max="3" width="11.140625" customWidth="1"/>
    <col min="4" max="4" width="11" customWidth="1"/>
    <col min="9" max="9" width="18" customWidth="1"/>
  </cols>
  <sheetData>
    <row r="1" spans="1:14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14" x14ac:dyDescent="0.25">
      <c r="A2" s="4"/>
      <c r="B2" s="4"/>
      <c r="C2" s="4"/>
      <c r="D2" s="4"/>
      <c r="E2" s="4"/>
      <c r="F2" s="4"/>
    </row>
    <row r="3" spans="1:14" x14ac:dyDescent="0.25">
      <c r="A3" s="7">
        <v>40784</v>
      </c>
      <c r="B3" s="8">
        <v>114.04</v>
      </c>
      <c r="C3" s="8">
        <v>114.66</v>
      </c>
      <c r="D3" s="8">
        <v>114.04</v>
      </c>
      <c r="E3" s="8">
        <v>114.66</v>
      </c>
      <c r="F3" s="8">
        <v>0</v>
      </c>
      <c r="I3" s="7">
        <v>40917</v>
      </c>
      <c r="J3" s="8">
        <v>114.39</v>
      </c>
      <c r="K3" s="8">
        <v>114.59</v>
      </c>
      <c r="L3" s="8">
        <v>114.27</v>
      </c>
      <c r="M3" s="8">
        <v>114.48</v>
      </c>
      <c r="N3" s="8">
        <v>0</v>
      </c>
    </row>
    <row r="4" spans="1:14" x14ac:dyDescent="0.25">
      <c r="A4" s="7">
        <v>40777</v>
      </c>
      <c r="B4" s="8">
        <v>114.96</v>
      </c>
      <c r="C4" s="8">
        <v>115.02</v>
      </c>
      <c r="D4" s="8">
        <v>113.85</v>
      </c>
      <c r="E4" s="8">
        <v>113.85</v>
      </c>
      <c r="F4" s="8">
        <v>0</v>
      </c>
      <c r="I4" s="7">
        <v>40910</v>
      </c>
      <c r="J4" s="8">
        <v>114.76</v>
      </c>
      <c r="K4" s="8">
        <v>115.17</v>
      </c>
      <c r="L4" s="8">
        <v>114.76</v>
      </c>
      <c r="M4" s="8">
        <v>114.93</v>
      </c>
      <c r="N4" s="8">
        <v>0</v>
      </c>
    </row>
    <row r="5" spans="1:14" x14ac:dyDescent="0.25">
      <c r="A5" s="7">
        <v>40767</v>
      </c>
      <c r="B5" s="8">
        <v>113.9</v>
      </c>
      <c r="C5" s="8">
        <v>114.47</v>
      </c>
      <c r="D5" s="8">
        <v>113.57</v>
      </c>
      <c r="E5" s="8">
        <v>113.57</v>
      </c>
      <c r="F5" s="8">
        <v>0</v>
      </c>
      <c r="I5" s="7">
        <v>40900</v>
      </c>
      <c r="J5" s="8">
        <v>114.65</v>
      </c>
      <c r="K5" s="8">
        <v>114.65</v>
      </c>
      <c r="L5" s="8">
        <v>114.46</v>
      </c>
      <c r="M5" s="8">
        <v>114.47</v>
      </c>
      <c r="N5" s="8">
        <v>0</v>
      </c>
    </row>
    <row r="6" spans="1:14" x14ac:dyDescent="0.25">
      <c r="A6" s="7">
        <v>40763</v>
      </c>
      <c r="B6" s="8">
        <v>114.12</v>
      </c>
      <c r="C6" s="8">
        <v>114.12</v>
      </c>
      <c r="D6" s="8">
        <v>113.02</v>
      </c>
      <c r="E6" s="8">
        <v>113.03</v>
      </c>
      <c r="F6" s="8">
        <v>0</v>
      </c>
      <c r="I6" s="7">
        <v>40896</v>
      </c>
      <c r="J6" s="8">
        <v>114.67</v>
      </c>
      <c r="K6" s="8">
        <v>114.81</v>
      </c>
      <c r="L6" s="8">
        <v>113.82</v>
      </c>
      <c r="M6" s="8">
        <v>113.82</v>
      </c>
      <c r="N6" s="8">
        <v>0</v>
      </c>
    </row>
    <row r="7" spans="1:14" x14ac:dyDescent="0.25">
      <c r="A7" s="7">
        <v>40756</v>
      </c>
      <c r="B7" s="8">
        <v>113.04</v>
      </c>
      <c r="C7" s="8">
        <v>113.04</v>
      </c>
      <c r="D7" s="8">
        <v>112.35</v>
      </c>
      <c r="E7" s="8">
        <v>112.35</v>
      </c>
      <c r="F7" s="8">
        <v>0</v>
      </c>
      <c r="I7" s="7">
        <v>40889</v>
      </c>
      <c r="J7" s="8">
        <v>113.72</v>
      </c>
      <c r="K7" s="8">
        <v>113.72</v>
      </c>
      <c r="L7" s="8">
        <v>113.24</v>
      </c>
      <c r="M7" s="8">
        <v>113.24</v>
      </c>
      <c r="N7" s="8">
        <v>0</v>
      </c>
    </row>
    <row r="8" spans="1:14" x14ac:dyDescent="0.25">
      <c r="A8" s="7">
        <v>40749</v>
      </c>
      <c r="B8" s="8">
        <v>112.19</v>
      </c>
      <c r="C8" s="8">
        <v>112.29</v>
      </c>
      <c r="D8" s="8">
        <v>111.84</v>
      </c>
      <c r="E8" s="8">
        <v>112.29</v>
      </c>
      <c r="F8" s="8">
        <v>0</v>
      </c>
      <c r="I8" s="7">
        <v>40882</v>
      </c>
      <c r="J8" s="8">
        <v>113.32</v>
      </c>
      <c r="K8" s="8">
        <v>113.32</v>
      </c>
      <c r="L8" s="8">
        <v>111.56</v>
      </c>
      <c r="M8" s="8">
        <v>111.56</v>
      </c>
      <c r="N8" s="8">
        <v>0</v>
      </c>
    </row>
    <row r="9" spans="1:14" x14ac:dyDescent="0.25">
      <c r="A9" s="7">
        <v>40742</v>
      </c>
      <c r="B9" s="8">
        <v>112.31</v>
      </c>
      <c r="C9" s="8">
        <v>112.32</v>
      </c>
      <c r="D9" s="8">
        <v>112.21</v>
      </c>
      <c r="E9" s="8">
        <v>112.29</v>
      </c>
      <c r="F9" s="8">
        <v>0</v>
      </c>
      <c r="I9" s="7">
        <v>40875</v>
      </c>
      <c r="J9" s="8">
        <v>111.34</v>
      </c>
      <c r="K9" s="8">
        <v>112.46</v>
      </c>
      <c r="L9" s="8">
        <v>111.21</v>
      </c>
      <c r="M9" s="8">
        <v>112.46</v>
      </c>
      <c r="N9" s="8">
        <v>0</v>
      </c>
    </row>
    <row r="10" spans="1:14" x14ac:dyDescent="0.25">
      <c r="A10" s="7">
        <v>40735</v>
      </c>
      <c r="B10" s="8">
        <v>112.55</v>
      </c>
      <c r="C10" s="8">
        <v>112.55</v>
      </c>
      <c r="D10" s="8">
        <v>111.59</v>
      </c>
      <c r="E10" s="8">
        <v>111.7</v>
      </c>
      <c r="F10" s="8">
        <v>0</v>
      </c>
      <c r="I10" s="7">
        <v>40868</v>
      </c>
      <c r="J10" s="8">
        <v>112.62</v>
      </c>
      <c r="K10" s="8">
        <v>113.01</v>
      </c>
      <c r="L10" s="8">
        <v>112.43</v>
      </c>
      <c r="M10" s="8">
        <v>113.01</v>
      </c>
      <c r="N10" s="8">
        <v>0</v>
      </c>
    </row>
    <row r="11" spans="1:14" x14ac:dyDescent="0.25">
      <c r="A11" s="7">
        <v>40728</v>
      </c>
      <c r="B11" s="8">
        <v>111.64</v>
      </c>
      <c r="C11" s="8">
        <v>111.64</v>
      </c>
      <c r="D11" s="8">
        <v>111.48</v>
      </c>
      <c r="E11" s="8">
        <v>111.64</v>
      </c>
      <c r="F11" s="8">
        <v>0</v>
      </c>
      <c r="I11" s="7">
        <v>40861</v>
      </c>
      <c r="J11" s="8">
        <v>113.71</v>
      </c>
      <c r="K11" s="8">
        <v>114.49</v>
      </c>
      <c r="L11" s="8">
        <v>113.52</v>
      </c>
      <c r="M11" s="8">
        <v>114.17</v>
      </c>
      <c r="N11" s="8">
        <v>0</v>
      </c>
    </row>
    <row r="12" spans="1:14" x14ac:dyDescent="0.25">
      <c r="A12" s="7">
        <v>40721</v>
      </c>
      <c r="B12" s="8">
        <v>111.83</v>
      </c>
      <c r="C12" s="8">
        <v>112.31</v>
      </c>
      <c r="D12" s="8">
        <v>111.75</v>
      </c>
      <c r="E12" s="8">
        <v>111.75</v>
      </c>
      <c r="F12" s="8">
        <v>0</v>
      </c>
      <c r="I12" s="7">
        <v>40854</v>
      </c>
      <c r="J12" s="8">
        <v>114.35</v>
      </c>
      <c r="K12" s="8">
        <v>114.35</v>
      </c>
      <c r="L12" s="8">
        <v>114.02</v>
      </c>
      <c r="M12" s="8">
        <v>114.26</v>
      </c>
      <c r="N12" s="8">
        <v>0</v>
      </c>
    </row>
    <row r="13" spans="1:14" x14ac:dyDescent="0.25">
      <c r="A13" s="7">
        <v>40714</v>
      </c>
      <c r="B13" s="8">
        <v>111.71</v>
      </c>
      <c r="C13" s="8">
        <v>112.08</v>
      </c>
      <c r="D13" s="8">
        <v>111.71</v>
      </c>
      <c r="E13" s="8">
        <v>111.9</v>
      </c>
      <c r="F13" s="8">
        <v>0</v>
      </c>
      <c r="I13" s="7">
        <v>40847</v>
      </c>
      <c r="J13" s="8">
        <v>113.9</v>
      </c>
      <c r="K13" s="8">
        <v>113.9</v>
      </c>
      <c r="L13" s="8">
        <v>113.55</v>
      </c>
      <c r="M13" s="8">
        <v>113.71</v>
      </c>
      <c r="N13" s="8">
        <v>0</v>
      </c>
    </row>
    <row r="14" spans="1:14" x14ac:dyDescent="0.25">
      <c r="A14" s="7">
        <v>40704</v>
      </c>
      <c r="B14" s="8">
        <v>112.22</v>
      </c>
      <c r="C14" s="8">
        <v>112.22</v>
      </c>
      <c r="D14" s="8">
        <v>111.66</v>
      </c>
      <c r="E14" s="8">
        <v>111.66</v>
      </c>
      <c r="F14" s="8">
        <v>0</v>
      </c>
      <c r="I14" s="7">
        <v>40840</v>
      </c>
      <c r="J14" s="8">
        <v>113.12</v>
      </c>
      <c r="K14" s="8">
        <v>113.75</v>
      </c>
      <c r="L14" s="8">
        <v>113.12</v>
      </c>
      <c r="M14" s="8">
        <v>113.72</v>
      </c>
      <c r="N14" s="8">
        <v>0</v>
      </c>
    </row>
    <row r="15" spans="1:14" x14ac:dyDescent="0.25">
      <c r="A15" s="7">
        <v>40700</v>
      </c>
      <c r="B15" s="8">
        <v>112</v>
      </c>
      <c r="C15" s="8">
        <v>112.16</v>
      </c>
      <c r="D15" s="8">
        <v>111.86</v>
      </c>
      <c r="E15" s="8">
        <v>111.86</v>
      </c>
      <c r="F15" s="8">
        <v>0</v>
      </c>
      <c r="I15" s="7">
        <v>40833</v>
      </c>
      <c r="J15" s="8">
        <v>113.75</v>
      </c>
      <c r="K15" s="8">
        <v>113.8</v>
      </c>
      <c r="L15" s="8">
        <v>113.29</v>
      </c>
      <c r="M15" s="8">
        <v>113.8</v>
      </c>
      <c r="N15" s="8">
        <v>0</v>
      </c>
    </row>
    <row r="16" spans="1:14" x14ac:dyDescent="0.25">
      <c r="A16" s="7">
        <v>40693</v>
      </c>
      <c r="B16" s="8">
        <v>112.11</v>
      </c>
      <c r="C16" s="8">
        <v>112.14</v>
      </c>
      <c r="D16" s="8">
        <v>111.59</v>
      </c>
      <c r="E16" s="8">
        <v>111.59</v>
      </c>
      <c r="F16" s="8">
        <v>0</v>
      </c>
      <c r="I16" s="7">
        <v>40826</v>
      </c>
      <c r="J16" s="8">
        <v>113.76</v>
      </c>
      <c r="K16" s="8">
        <v>115</v>
      </c>
      <c r="L16" s="8">
        <v>113.76</v>
      </c>
      <c r="M16" s="8">
        <v>115</v>
      </c>
      <c r="N16" s="8">
        <v>0</v>
      </c>
    </row>
    <row r="17" spans="1:14" x14ac:dyDescent="0.25">
      <c r="A17" s="7">
        <v>40686</v>
      </c>
      <c r="B17" s="8">
        <v>111.8</v>
      </c>
      <c r="C17" s="8">
        <v>111.8</v>
      </c>
      <c r="D17" s="8">
        <v>111.31</v>
      </c>
      <c r="E17" s="8">
        <v>111.61</v>
      </c>
      <c r="F17" s="8">
        <v>0</v>
      </c>
      <c r="I17" s="7">
        <v>40819</v>
      </c>
      <c r="J17" s="8">
        <v>114.97</v>
      </c>
      <c r="K17" s="8">
        <v>114.97</v>
      </c>
      <c r="L17" s="8">
        <v>114.19</v>
      </c>
      <c r="M17" s="8">
        <v>114.55</v>
      </c>
      <c r="N17" s="8">
        <v>0</v>
      </c>
    </row>
    <row r="18" spans="1:14" x14ac:dyDescent="0.25">
      <c r="A18" s="7">
        <v>40679</v>
      </c>
      <c r="B18" s="8">
        <v>111.68</v>
      </c>
      <c r="C18" s="8">
        <v>111.69</v>
      </c>
      <c r="D18" s="8">
        <v>111.33</v>
      </c>
      <c r="E18" s="8">
        <v>111.43</v>
      </c>
      <c r="F18" s="8">
        <v>0</v>
      </c>
      <c r="I18" s="7">
        <v>40812</v>
      </c>
      <c r="J18" s="8">
        <v>114.75</v>
      </c>
      <c r="K18" s="8">
        <v>115.23</v>
      </c>
      <c r="L18" s="8">
        <v>114.75</v>
      </c>
      <c r="M18" s="8">
        <v>114.8</v>
      </c>
      <c r="N18" s="8">
        <v>0</v>
      </c>
    </row>
    <row r="19" spans="1:14" x14ac:dyDescent="0.25">
      <c r="A19" s="7">
        <v>40672</v>
      </c>
      <c r="B19" s="8">
        <v>111.46</v>
      </c>
      <c r="C19" s="8">
        <v>111.46</v>
      </c>
      <c r="D19" s="8">
        <v>110.66</v>
      </c>
      <c r="E19" s="8">
        <v>110.72</v>
      </c>
      <c r="F19" s="8">
        <v>0</v>
      </c>
      <c r="I19" s="7">
        <v>40805</v>
      </c>
      <c r="J19" s="8">
        <v>114.88</v>
      </c>
      <c r="K19" s="8">
        <v>114.88</v>
      </c>
      <c r="L19" s="8">
        <v>114.2</v>
      </c>
      <c r="M19" s="8">
        <v>114.81</v>
      </c>
      <c r="N19" s="8">
        <v>0</v>
      </c>
    </row>
    <row r="20" spans="1:14" x14ac:dyDescent="0.25">
      <c r="A20" s="7">
        <v>40665</v>
      </c>
      <c r="B20" s="8">
        <v>110.91</v>
      </c>
      <c r="C20" s="8">
        <v>110.91</v>
      </c>
      <c r="D20" s="8">
        <v>110.49</v>
      </c>
      <c r="E20" s="8">
        <v>110.7</v>
      </c>
      <c r="F20" s="8">
        <v>0</v>
      </c>
      <c r="I20" s="7">
        <v>40798</v>
      </c>
      <c r="J20" s="8">
        <v>115.42</v>
      </c>
      <c r="K20" s="8">
        <v>115.45</v>
      </c>
      <c r="L20" s="8">
        <v>114.82</v>
      </c>
      <c r="M20" s="8">
        <v>114.82</v>
      </c>
      <c r="N20" s="8">
        <v>0</v>
      </c>
    </row>
    <row r="21" spans="1:14" x14ac:dyDescent="0.25">
      <c r="A21" s="7">
        <v>40654</v>
      </c>
      <c r="B21" s="8">
        <v>110.69</v>
      </c>
      <c r="C21" s="8">
        <v>110.69</v>
      </c>
      <c r="D21" s="8">
        <v>110.49</v>
      </c>
      <c r="E21" s="8">
        <v>110.62</v>
      </c>
      <c r="F21" s="8">
        <v>0</v>
      </c>
      <c r="I21" s="7">
        <v>40791</v>
      </c>
      <c r="J21" s="8">
        <v>114.94</v>
      </c>
      <c r="K21" s="8">
        <v>114.94</v>
      </c>
      <c r="L21" s="8">
        <v>114.02</v>
      </c>
      <c r="M21" s="8">
        <v>114.36</v>
      </c>
      <c r="N21" s="8">
        <v>0</v>
      </c>
    </row>
    <row r="22" spans="1:14" x14ac:dyDescent="0.25">
      <c r="A22" s="7">
        <v>40651</v>
      </c>
      <c r="B22" s="8">
        <v>110.66</v>
      </c>
      <c r="C22" s="8">
        <v>110.66</v>
      </c>
      <c r="D22" s="8">
        <v>110.18</v>
      </c>
      <c r="E22" s="8">
        <v>110.24</v>
      </c>
      <c r="F22" s="8">
        <v>0</v>
      </c>
      <c r="I22" s="7">
        <v>40784</v>
      </c>
      <c r="J22" s="8">
        <v>114.04</v>
      </c>
      <c r="K22" s="8">
        <v>114.66</v>
      </c>
      <c r="L22" s="8">
        <v>114.04</v>
      </c>
      <c r="M22" s="8">
        <v>114.66</v>
      </c>
      <c r="N22" s="8">
        <v>0</v>
      </c>
    </row>
    <row r="23" spans="1:14" x14ac:dyDescent="0.25">
      <c r="A23" s="7">
        <v>40644</v>
      </c>
      <c r="B23" s="8">
        <v>109.99</v>
      </c>
      <c r="C23" s="8">
        <v>110.28</v>
      </c>
      <c r="D23" s="8">
        <v>109.96</v>
      </c>
      <c r="E23" s="8">
        <v>110.25</v>
      </c>
      <c r="F23" s="8">
        <v>0</v>
      </c>
      <c r="I23" s="7">
        <v>40777</v>
      </c>
      <c r="J23" s="8">
        <v>114.96</v>
      </c>
      <c r="K23" s="8">
        <v>115.02</v>
      </c>
      <c r="L23" s="8">
        <v>113.85</v>
      </c>
      <c r="M23" s="8">
        <v>113.85</v>
      </c>
      <c r="N23" s="8">
        <v>0</v>
      </c>
    </row>
    <row r="24" spans="1:14" x14ac:dyDescent="0.25">
      <c r="A24" s="7">
        <v>40637</v>
      </c>
      <c r="B24" s="8">
        <v>110.37</v>
      </c>
      <c r="C24" s="8">
        <v>110.53</v>
      </c>
      <c r="D24" s="8">
        <v>110.28</v>
      </c>
      <c r="E24" s="8">
        <v>110.34</v>
      </c>
      <c r="F24" s="8">
        <v>0</v>
      </c>
      <c r="I24" s="7">
        <v>40767</v>
      </c>
      <c r="J24" s="8">
        <v>113.9</v>
      </c>
      <c r="K24" s="8">
        <v>114.47</v>
      </c>
      <c r="L24" s="8">
        <v>113.57</v>
      </c>
      <c r="M24" s="8">
        <v>113.57</v>
      </c>
      <c r="N24" s="8">
        <v>0</v>
      </c>
    </row>
    <row r="25" spans="1:14" x14ac:dyDescent="0.25">
      <c r="A25" s="7">
        <v>40630</v>
      </c>
      <c r="B25" s="8">
        <v>110.67</v>
      </c>
      <c r="C25" s="8">
        <v>110.9</v>
      </c>
      <c r="D25" s="8">
        <v>110.67</v>
      </c>
      <c r="E25" s="8">
        <v>110.83</v>
      </c>
      <c r="F25" s="8">
        <v>0</v>
      </c>
      <c r="I25" s="7">
        <v>40763</v>
      </c>
      <c r="J25" s="8">
        <v>114.12</v>
      </c>
      <c r="K25" s="8">
        <v>114.12</v>
      </c>
      <c r="L25" s="8">
        <v>113.02</v>
      </c>
      <c r="M25" s="8">
        <v>113.03</v>
      </c>
      <c r="N25" s="8">
        <v>0</v>
      </c>
    </row>
    <row r="26" spans="1:14" x14ac:dyDescent="0.25">
      <c r="A26" s="7">
        <v>40623</v>
      </c>
      <c r="B26" s="8">
        <v>110.76</v>
      </c>
      <c r="C26" s="8">
        <v>111.75</v>
      </c>
      <c r="D26" s="8">
        <v>110.76</v>
      </c>
      <c r="E26" s="8">
        <v>111.51</v>
      </c>
      <c r="F26" s="8">
        <v>0</v>
      </c>
      <c r="I26" s="7">
        <v>40756</v>
      </c>
      <c r="J26" s="8">
        <v>113.04</v>
      </c>
      <c r="K26" s="8">
        <v>113.04</v>
      </c>
      <c r="L26" s="8">
        <v>112.35</v>
      </c>
      <c r="M26" s="8">
        <v>112.35</v>
      </c>
      <c r="N26" s="8">
        <v>0</v>
      </c>
    </row>
    <row r="27" spans="1:14" x14ac:dyDescent="0.25">
      <c r="A27" s="7">
        <v>40616</v>
      </c>
      <c r="B27" s="8">
        <v>111.01</v>
      </c>
      <c r="C27" s="8">
        <v>111.01</v>
      </c>
      <c r="D27" s="8">
        <v>110.34</v>
      </c>
      <c r="E27" s="8">
        <v>110.34</v>
      </c>
      <c r="F27" s="8">
        <v>0</v>
      </c>
      <c r="I27" s="7">
        <v>40749</v>
      </c>
      <c r="J27" s="8">
        <v>112.19</v>
      </c>
      <c r="K27" s="8">
        <v>112.29</v>
      </c>
      <c r="L27" s="8">
        <v>111.84</v>
      </c>
      <c r="M27" s="8">
        <v>112.29</v>
      </c>
      <c r="N27" s="8">
        <v>0</v>
      </c>
    </row>
    <row r="28" spans="1:14" x14ac:dyDescent="0.25">
      <c r="A28" s="7">
        <v>40609</v>
      </c>
      <c r="B28" s="8">
        <v>110.54</v>
      </c>
      <c r="C28" s="8">
        <v>111.21</v>
      </c>
      <c r="D28" s="8">
        <v>110.3</v>
      </c>
      <c r="E28" s="8">
        <v>111.13</v>
      </c>
      <c r="F28" s="8">
        <v>0</v>
      </c>
      <c r="I28" s="7">
        <v>40742</v>
      </c>
      <c r="J28" s="8">
        <v>112.31</v>
      </c>
      <c r="K28" s="8">
        <v>112.32</v>
      </c>
      <c r="L28" s="8">
        <v>112.21</v>
      </c>
      <c r="M28" s="8">
        <v>112.29</v>
      </c>
      <c r="N28" s="8">
        <v>0</v>
      </c>
    </row>
    <row r="29" spans="1:14" x14ac:dyDescent="0.25">
      <c r="A29" s="7">
        <v>40602</v>
      </c>
      <c r="B29" s="8">
        <v>111.13</v>
      </c>
      <c r="C29" s="8">
        <v>111.31</v>
      </c>
      <c r="D29" s="8">
        <v>111.12</v>
      </c>
      <c r="E29" s="8">
        <v>111.17</v>
      </c>
      <c r="F29" s="8">
        <v>0</v>
      </c>
      <c r="I29" s="7">
        <v>40735</v>
      </c>
      <c r="J29" s="8">
        <v>112.55</v>
      </c>
      <c r="K29" s="8">
        <v>112.55</v>
      </c>
      <c r="L29" s="8">
        <v>111.59</v>
      </c>
      <c r="M29" s="8">
        <v>111.7</v>
      </c>
      <c r="N29" s="8">
        <v>0</v>
      </c>
    </row>
    <row r="30" spans="1:14" x14ac:dyDescent="0.25">
      <c r="A30" s="7">
        <v>40595</v>
      </c>
      <c r="B30" s="8">
        <v>111.06</v>
      </c>
      <c r="C30" s="8">
        <v>111.1</v>
      </c>
      <c r="D30" s="8">
        <v>110.57</v>
      </c>
      <c r="E30" s="8">
        <v>110.57</v>
      </c>
      <c r="F30" s="8">
        <v>0</v>
      </c>
      <c r="I30" s="7">
        <v>40728</v>
      </c>
      <c r="J30" s="8">
        <v>111.64</v>
      </c>
      <c r="K30" s="8">
        <v>111.64</v>
      </c>
      <c r="L30" s="8">
        <v>111.48</v>
      </c>
      <c r="M30" s="8">
        <v>111.64</v>
      </c>
      <c r="N30" s="8">
        <v>0</v>
      </c>
    </row>
    <row r="31" spans="1:14" x14ac:dyDescent="0.25">
      <c r="A31" s="7">
        <v>40588</v>
      </c>
      <c r="B31" s="8">
        <v>110.37</v>
      </c>
      <c r="C31" s="8">
        <v>110.56</v>
      </c>
      <c r="D31" s="8">
        <v>110.34</v>
      </c>
      <c r="E31" s="8">
        <v>110.56</v>
      </c>
      <c r="F31" s="8">
        <v>0</v>
      </c>
      <c r="I31" s="7">
        <v>40721</v>
      </c>
      <c r="J31" s="8">
        <v>111.83</v>
      </c>
      <c r="K31" s="8">
        <v>112.31</v>
      </c>
      <c r="L31" s="8">
        <v>111.75</v>
      </c>
      <c r="M31" s="8">
        <v>111.75</v>
      </c>
      <c r="N31" s="8">
        <v>0</v>
      </c>
    </row>
    <row r="32" spans="1:14" x14ac:dyDescent="0.25">
      <c r="A32" s="7">
        <v>40581</v>
      </c>
      <c r="B32" s="8">
        <v>110.53</v>
      </c>
      <c r="C32" s="8">
        <v>110.82</v>
      </c>
      <c r="D32" s="8">
        <v>110.51</v>
      </c>
      <c r="E32" s="8">
        <v>110.62</v>
      </c>
      <c r="F32" s="8">
        <v>0</v>
      </c>
      <c r="I32" s="7">
        <v>40714</v>
      </c>
      <c r="J32" s="8">
        <v>111.71</v>
      </c>
      <c r="K32" s="8">
        <v>112.08</v>
      </c>
      <c r="L32" s="8">
        <v>111.71</v>
      </c>
      <c r="M32" s="8">
        <v>111.9</v>
      </c>
      <c r="N32" s="8">
        <v>0</v>
      </c>
    </row>
    <row r="33" spans="1:14" x14ac:dyDescent="0.25">
      <c r="A33" s="7">
        <v>40574</v>
      </c>
      <c r="B33" s="8">
        <v>110.79</v>
      </c>
      <c r="C33" s="8">
        <v>111.08</v>
      </c>
      <c r="D33" s="8">
        <v>110.68</v>
      </c>
      <c r="E33" s="8">
        <v>111.08</v>
      </c>
      <c r="F33" s="8">
        <v>0</v>
      </c>
      <c r="I33" s="7">
        <v>40704</v>
      </c>
      <c r="J33" s="8">
        <v>112.22</v>
      </c>
      <c r="K33" s="8">
        <v>112.22</v>
      </c>
      <c r="L33" s="8">
        <v>111.66</v>
      </c>
      <c r="M33" s="8">
        <v>111.66</v>
      </c>
      <c r="N33" s="8">
        <v>0</v>
      </c>
    </row>
    <row r="34" spans="1:14" x14ac:dyDescent="0.25">
      <c r="A34" s="7">
        <v>40567</v>
      </c>
      <c r="B34" s="8">
        <v>111.09</v>
      </c>
      <c r="C34" s="8">
        <v>111.22</v>
      </c>
      <c r="D34" s="8">
        <v>110.94</v>
      </c>
      <c r="E34" s="8">
        <v>111.11</v>
      </c>
      <c r="F34" s="8">
        <v>0</v>
      </c>
      <c r="I34" s="7">
        <v>40700</v>
      </c>
      <c r="J34" s="8">
        <v>112</v>
      </c>
      <c r="K34" s="8">
        <v>112.16</v>
      </c>
      <c r="L34" s="8">
        <v>111.86</v>
      </c>
      <c r="M34" s="8">
        <v>111.86</v>
      </c>
      <c r="N34" s="8">
        <v>0</v>
      </c>
    </row>
    <row r="35" spans="1:14" x14ac:dyDescent="0.25">
      <c r="A35" s="7">
        <v>40560</v>
      </c>
      <c r="B35" s="8">
        <v>111.34</v>
      </c>
      <c r="C35" s="8">
        <v>111.82</v>
      </c>
      <c r="D35" s="8">
        <v>111.34</v>
      </c>
      <c r="E35" s="8">
        <v>111.82</v>
      </c>
      <c r="F35" s="8">
        <v>0</v>
      </c>
      <c r="I35" s="7">
        <v>40693</v>
      </c>
      <c r="J35" s="8">
        <v>112.11</v>
      </c>
      <c r="K35" s="8">
        <v>112.14</v>
      </c>
      <c r="L35" s="8">
        <v>111.59</v>
      </c>
      <c r="M35" s="8">
        <v>111.59</v>
      </c>
      <c r="N35" s="8">
        <v>0</v>
      </c>
    </row>
    <row r="36" spans="1:14" x14ac:dyDescent="0.25">
      <c r="A36" s="7">
        <v>40553</v>
      </c>
      <c r="B36" s="8">
        <v>112.01</v>
      </c>
      <c r="C36" s="8">
        <v>112.33</v>
      </c>
      <c r="D36" s="8">
        <v>111.98</v>
      </c>
      <c r="E36" s="8">
        <v>112.33</v>
      </c>
      <c r="F36" s="8">
        <v>0</v>
      </c>
      <c r="I36" s="7">
        <v>40686</v>
      </c>
      <c r="J36" s="8">
        <v>111.8</v>
      </c>
      <c r="K36" s="8">
        <v>111.8</v>
      </c>
      <c r="L36" s="8">
        <v>111.31</v>
      </c>
      <c r="M36" s="8">
        <v>111.61</v>
      </c>
      <c r="N36" s="8">
        <v>0</v>
      </c>
    </row>
    <row r="37" spans="1:14" x14ac:dyDescent="0.25">
      <c r="A37" s="3">
        <v>40546</v>
      </c>
      <c r="B37" s="2">
        <v>112.16</v>
      </c>
      <c r="C37" s="2">
        <v>112.16</v>
      </c>
      <c r="D37" s="2">
        <v>111.62</v>
      </c>
      <c r="E37" s="2">
        <v>111.78</v>
      </c>
      <c r="F37" s="2">
        <v>0</v>
      </c>
      <c r="I37" s="7">
        <v>40679</v>
      </c>
      <c r="J37" s="8">
        <v>111.68</v>
      </c>
      <c r="K37" s="8">
        <v>111.69</v>
      </c>
      <c r="L37" s="8">
        <v>111.33</v>
      </c>
      <c r="M37" s="8">
        <v>111.43</v>
      </c>
      <c r="N37" s="8">
        <v>0</v>
      </c>
    </row>
    <row r="38" spans="1:14" x14ac:dyDescent="0.25">
      <c r="A38" s="3">
        <v>40539</v>
      </c>
      <c r="B38" s="2">
        <v>111.48</v>
      </c>
      <c r="C38" s="2">
        <v>111.78</v>
      </c>
      <c r="D38" s="2">
        <v>111.48</v>
      </c>
      <c r="E38" s="2">
        <v>111.49</v>
      </c>
      <c r="F38" s="2">
        <v>0</v>
      </c>
      <c r="I38" s="7">
        <v>40672</v>
      </c>
      <c r="J38" s="8">
        <v>111.46</v>
      </c>
      <c r="K38" s="8">
        <v>111.46</v>
      </c>
      <c r="L38" s="8">
        <v>110.66</v>
      </c>
      <c r="M38" s="8">
        <v>110.72</v>
      </c>
      <c r="N38" s="8">
        <v>0</v>
      </c>
    </row>
    <row r="39" spans="1:14" x14ac:dyDescent="0.25">
      <c r="A39" s="3">
        <v>40532</v>
      </c>
      <c r="B39" s="2">
        <v>111.56</v>
      </c>
      <c r="C39" s="2">
        <v>111.56</v>
      </c>
      <c r="D39" s="2">
        <v>111.11</v>
      </c>
      <c r="E39" s="2">
        <v>111.21</v>
      </c>
      <c r="F39" s="2">
        <v>0</v>
      </c>
      <c r="I39" s="7">
        <v>40665</v>
      </c>
      <c r="J39" s="8">
        <v>110.91</v>
      </c>
      <c r="K39" s="8">
        <v>110.91</v>
      </c>
      <c r="L39" s="8">
        <v>110.49</v>
      </c>
      <c r="M39" s="8">
        <v>110.7</v>
      </c>
      <c r="N39" s="8">
        <v>0</v>
      </c>
    </row>
    <row r="40" spans="1:14" x14ac:dyDescent="0.25">
      <c r="A40" s="3">
        <v>40525</v>
      </c>
      <c r="B40" s="2">
        <v>111.55</v>
      </c>
      <c r="C40" s="2">
        <v>111.95</v>
      </c>
      <c r="D40" s="2">
        <v>111.49</v>
      </c>
      <c r="E40" s="2">
        <v>111.95</v>
      </c>
      <c r="F40" s="2">
        <v>0</v>
      </c>
      <c r="I40" s="7">
        <v>40654</v>
      </c>
      <c r="J40" s="8">
        <v>110.69</v>
      </c>
      <c r="K40" s="8">
        <v>110.69</v>
      </c>
      <c r="L40" s="8">
        <v>110.49</v>
      </c>
      <c r="M40" s="8">
        <v>110.62</v>
      </c>
      <c r="N40" s="8">
        <v>0</v>
      </c>
    </row>
    <row r="41" spans="1:14" x14ac:dyDescent="0.25">
      <c r="A41" s="3">
        <v>40518</v>
      </c>
      <c r="B41" s="2">
        <v>112.38</v>
      </c>
      <c r="C41" s="2">
        <v>112.83</v>
      </c>
      <c r="D41" s="2">
        <v>112.19</v>
      </c>
      <c r="E41" s="2">
        <v>112.83</v>
      </c>
      <c r="F41" s="2">
        <v>0</v>
      </c>
      <c r="I41" s="7">
        <v>40651</v>
      </c>
      <c r="J41" s="8">
        <v>110.66</v>
      </c>
      <c r="K41" s="8">
        <v>110.66</v>
      </c>
      <c r="L41" s="8">
        <v>110.18</v>
      </c>
      <c r="M41" s="8">
        <v>110.24</v>
      </c>
      <c r="N41" s="8">
        <v>0</v>
      </c>
    </row>
    <row r="42" spans="1:14" x14ac:dyDescent="0.25">
      <c r="A42" s="3">
        <v>40511</v>
      </c>
      <c r="B42" s="2">
        <v>112.64</v>
      </c>
      <c r="C42" s="2">
        <v>113.81</v>
      </c>
      <c r="D42" s="2">
        <v>112.64</v>
      </c>
      <c r="E42" s="2">
        <v>113.81</v>
      </c>
      <c r="F42" s="2">
        <v>0</v>
      </c>
      <c r="I42" s="7">
        <v>40644</v>
      </c>
      <c r="J42" s="8">
        <v>109.99</v>
      </c>
      <c r="K42" s="8">
        <v>110.28</v>
      </c>
      <c r="L42" s="8">
        <v>109.96</v>
      </c>
      <c r="M42" s="8">
        <v>110.25</v>
      </c>
      <c r="N42" s="8">
        <v>0</v>
      </c>
    </row>
    <row r="43" spans="1:14" x14ac:dyDescent="0.25">
      <c r="A43" s="3">
        <v>40504</v>
      </c>
      <c r="B43" s="2">
        <v>113.34</v>
      </c>
      <c r="C43" s="2">
        <v>113.6</v>
      </c>
      <c r="D43" s="2">
        <v>113.05</v>
      </c>
      <c r="E43" s="2">
        <v>113.51</v>
      </c>
      <c r="F43" s="2">
        <v>0</v>
      </c>
      <c r="I43" s="7">
        <v>40637</v>
      </c>
      <c r="J43" s="8">
        <v>110.37</v>
      </c>
      <c r="K43" s="8">
        <v>110.53</v>
      </c>
      <c r="L43" s="8">
        <v>110.28</v>
      </c>
      <c r="M43" s="8">
        <v>110.34</v>
      </c>
      <c r="N43" s="8">
        <v>0</v>
      </c>
    </row>
    <row r="44" spans="1:14" x14ac:dyDescent="0.25">
      <c r="A44" s="3">
        <v>40497</v>
      </c>
      <c r="B44" s="2">
        <v>113.8</v>
      </c>
      <c r="C44" s="2">
        <v>114.63</v>
      </c>
      <c r="D44" s="2">
        <v>113.8</v>
      </c>
      <c r="E44" s="2">
        <v>114.63</v>
      </c>
      <c r="F44" s="2">
        <v>0</v>
      </c>
      <c r="I44" s="7">
        <v>40630</v>
      </c>
      <c r="J44" s="8">
        <v>110.67</v>
      </c>
      <c r="K44" s="8">
        <v>110.9</v>
      </c>
      <c r="L44" s="8">
        <v>110.67</v>
      </c>
      <c r="M44" s="8">
        <v>110.83</v>
      </c>
      <c r="N44" s="8">
        <v>0</v>
      </c>
    </row>
    <row r="45" spans="1:14" x14ac:dyDescent="0.25">
      <c r="A45" s="3">
        <v>40490</v>
      </c>
      <c r="B45" s="2">
        <v>114.74</v>
      </c>
      <c r="C45" s="2">
        <v>114.84</v>
      </c>
      <c r="D45" s="2">
        <v>114.54</v>
      </c>
      <c r="E45" s="2">
        <v>114.54</v>
      </c>
      <c r="F45" s="2">
        <v>0</v>
      </c>
      <c r="I45" s="7">
        <v>40623</v>
      </c>
      <c r="J45" s="8">
        <v>110.76</v>
      </c>
      <c r="K45" s="8">
        <v>111.75</v>
      </c>
      <c r="L45" s="8">
        <v>110.76</v>
      </c>
      <c r="M45" s="8">
        <v>111.51</v>
      </c>
      <c r="N45" s="8">
        <v>0</v>
      </c>
    </row>
    <row r="46" spans="1:14" x14ac:dyDescent="0.25">
      <c r="A46" s="3">
        <v>40480</v>
      </c>
      <c r="B46" s="2">
        <v>114.32</v>
      </c>
      <c r="C46" s="2">
        <v>114.33</v>
      </c>
      <c r="D46" s="2">
        <v>114.08</v>
      </c>
      <c r="E46" s="2">
        <v>114.33</v>
      </c>
      <c r="F46" s="2">
        <v>0</v>
      </c>
      <c r="I46" s="7">
        <v>40616</v>
      </c>
      <c r="J46" s="8">
        <v>111.01</v>
      </c>
      <c r="K46" s="8">
        <v>111.01</v>
      </c>
      <c r="L46" s="8">
        <v>110.34</v>
      </c>
      <c r="M46" s="8">
        <v>110.34</v>
      </c>
      <c r="N46" s="8">
        <v>0</v>
      </c>
    </row>
    <row r="47" spans="1:14" x14ac:dyDescent="0.25">
      <c r="A47" s="3">
        <v>40476</v>
      </c>
      <c r="B47" s="2">
        <v>114.57</v>
      </c>
      <c r="C47" s="2">
        <v>114.7</v>
      </c>
      <c r="D47" s="2">
        <v>114.31</v>
      </c>
      <c r="E47" s="2">
        <v>114.7</v>
      </c>
      <c r="F47" s="2">
        <v>0</v>
      </c>
      <c r="I47" s="7">
        <v>40609</v>
      </c>
      <c r="J47" s="8">
        <v>110.54</v>
      </c>
      <c r="K47" s="8">
        <v>111.21</v>
      </c>
      <c r="L47" s="8">
        <v>110.3</v>
      </c>
      <c r="M47" s="8">
        <v>111.13</v>
      </c>
      <c r="N47" s="8">
        <v>0</v>
      </c>
    </row>
    <row r="48" spans="1:14" x14ac:dyDescent="0.25">
      <c r="A48" s="3">
        <v>40469</v>
      </c>
      <c r="B48" s="2">
        <v>114.87</v>
      </c>
      <c r="C48" s="2">
        <v>115.56</v>
      </c>
      <c r="D48" s="2">
        <v>114.87</v>
      </c>
      <c r="E48" s="2">
        <v>115.56</v>
      </c>
      <c r="F48" s="2">
        <v>0</v>
      </c>
      <c r="I48" s="7">
        <v>40602</v>
      </c>
      <c r="J48" s="8">
        <v>111.13</v>
      </c>
      <c r="K48" s="8">
        <v>111.31</v>
      </c>
      <c r="L48" s="8">
        <v>111.12</v>
      </c>
      <c r="M48" s="8">
        <v>111.17</v>
      </c>
      <c r="N48" s="8">
        <v>0</v>
      </c>
    </row>
    <row r="49" spans="1:14" x14ac:dyDescent="0.25">
      <c r="A49" s="3">
        <v>40462</v>
      </c>
      <c r="B49" s="2">
        <v>115.39</v>
      </c>
      <c r="C49" s="2">
        <v>115.47</v>
      </c>
      <c r="D49" s="2">
        <v>115.14</v>
      </c>
      <c r="E49" s="2">
        <v>115.14</v>
      </c>
      <c r="F49" s="2">
        <v>0</v>
      </c>
      <c r="I49" s="7">
        <v>40595</v>
      </c>
      <c r="J49" s="8">
        <v>111.06</v>
      </c>
      <c r="K49" s="8">
        <v>111.1</v>
      </c>
      <c r="L49" s="8">
        <v>110.57</v>
      </c>
      <c r="M49" s="8">
        <v>110.57</v>
      </c>
      <c r="N49" s="8">
        <v>0</v>
      </c>
    </row>
    <row r="50" spans="1:14" x14ac:dyDescent="0.25">
      <c r="A50" s="3">
        <v>40455</v>
      </c>
      <c r="B50" s="2">
        <v>115.21</v>
      </c>
      <c r="C50" s="2">
        <v>115.21</v>
      </c>
      <c r="D50" s="2">
        <v>114.93</v>
      </c>
      <c r="E50" s="2">
        <v>115.21</v>
      </c>
      <c r="F50" s="2">
        <v>0</v>
      </c>
      <c r="I50" s="7">
        <v>40588</v>
      </c>
      <c r="J50" s="8">
        <v>110.37</v>
      </c>
      <c r="K50" s="8">
        <v>110.56</v>
      </c>
      <c r="L50" s="8">
        <v>110.34</v>
      </c>
      <c r="M50" s="8">
        <v>110.56</v>
      </c>
      <c r="N50" s="8">
        <v>0</v>
      </c>
    </row>
    <row r="51" spans="1:14" x14ac:dyDescent="0.25">
      <c r="A51" s="3">
        <v>40448</v>
      </c>
      <c r="B51" s="2">
        <v>115.19</v>
      </c>
      <c r="C51" s="2">
        <v>115.19</v>
      </c>
      <c r="D51" s="2">
        <v>114.34</v>
      </c>
      <c r="E51" s="2">
        <v>114.34</v>
      </c>
      <c r="F51" s="2">
        <v>0</v>
      </c>
      <c r="I51" s="7">
        <v>40581</v>
      </c>
      <c r="J51" s="8">
        <v>110.53</v>
      </c>
      <c r="K51" s="8">
        <v>110.82</v>
      </c>
      <c r="L51" s="8">
        <v>110.51</v>
      </c>
      <c r="M51" s="8">
        <v>110.62</v>
      </c>
      <c r="N51" s="8">
        <v>0</v>
      </c>
    </row>
    <row r="52" spans="1:14" x14ac:dyDescent="0.25">
      <c r="A52" s="3">
        <v>40441</v>
      </c>
      <c r="B52" s="2">
        <v>114.16</v>
      </c>
      <c r="C52" s="2">
        <v>115.03</v>
      </c>
      <c r="D52" s="2">
        <v>114.12</v>
      </c>
      <c r="E52" s="2">
        <v>115.03</v>
      </c>
      <c r="F52" s="2">
        <v>0</v>
      </c>
      <c r="I52" s="7">
        <v>40574</v>
      </c>
      <c r="J52" s="8">
        <v>110.79</v>
      </c>
      <c r="K52" s="8">
        <v>111.08</v>
      </c>
      <c r="L52" s="8">
        <v>110.68</v>
      </c>
      <c r="M52" s="8">
        <v>111.08</v>
      </c>
      <c r="N52" s="8">
        <v>0</v>
      </c>
    </row>
    <row r="53" spans="1:14" x14ac:dyDescent="0.25">
      <c r="A53" s="3">
        <v>40434</v>
      </c>
      <c r="B53" s="2">
        <v>114.74</v>
      </c>
      <c r="C53" s="2">
        <v>115.77</v>
      </c>
      <c r="D53" s="2">
        <v>114.74</v>
      </c>
      <c r="E53" s="2">
        <v>115.77</v>
      </c>
      <c r="F53" s="2">
        <v>0</v>
      </c>
      <c r="I53" s="7">
        <v>40567</v>
      </c>
      <c r="J53" s="8">
        <v>111.09</v>
      </c>
      <c r="K53" s="8">
        <v>111.22</v>
      </c>
      <c r="L53" s="8">
        <v>110.94</v>
      </c>
      <c r="M53" s="8">
        <v>111.11</v>
      </c>
      <c r="N53" s="8">
        <v>0</v>
      </c>
    </row>
    <row r="54" spans="1:14" x14ac:dyDescent="0.25">
      <c r="A54" s="3">
        <v>40427</v>
      </c>
      <c r="B54" s="2">
        <v>115.24</v>
      </c>
      <c r="C54" s="2">
        <v>116.57</v>
      </c>
      <c r="D54" s="2">
        <v>115.1</v>
      </c>
      <c r="E54" s="2">
        <v>116.57</v>
      </c>
      <c r="F54" s="2">
        <v>0</v>
      </c>
      <c r="I54" s="7">
        <v>40560</v>
      </c>
      <c r="J54" s="8">
        <v>111.34</v>
      </c>
      <c r="K54" s="8">
        <v>111.82</v>
      </c>
      <c r="L54" s="8">
        <v>111.34</v>
      </c>
      <c r="M54" s="8">
        <v>111.82</v>
      </c>
      <c r="N54" s="8">
        <v>0</v>
      </c>
    </row>
    <row r="55" spans="1:14" x14ac:dyDescent="0.25">
      <c r="A55" s="3">
        <v>40420</v>
      </c>
      <c r="B55" s="2">
        <v>116.54</v>
      </c>
      <c r="C55" s="2">
        <v>116.54</v>
      </c>
      <c r="D55" s="2">
        <v>116.15</v>
      </c>
      <c r="E55" s="2">
        <v>116.3</v>
      </c>
      <c r="F55" s="2">
        <v>0</v>
      </c>
      <c r="I55" s="7">
        <v>40553</v>
      </c>
      <c r="J55" s="8">
        <v>112.01</v>
      </c>
      <c r="K55" s="8">
        <v>112.33</v>
      </c>
      <c r="L55" s="8">
        <v>111.98</v>
      </c>
      <c r="M55" s="8">
        <v>112.33</v>
      </c>
      <c r="N55" s="8">
        <v>0</v>
      </c>
    </row>
    <row r="56" spans="1:14" x14ac:dyDescent="0.25">
      <c r="A56" s="3">
        <v>40413</v>
      </c>
      <c r="B56" s="2">
        <v>115.71</v>
      </c>
      <c r="C56" s="2">
        <v>115.79</v>
      </c>
      <c r="D56" s="2">
        <v>114.98</v>
      </c>
      <c r="E56" s="2">
        <v>114.98</v>
      </c>
      <c r="F56" s="2">
        <v>0</v>
      </c>
    </row>
    <row r="57" spans="1:14" x14ac:dyDescent="0.25">
      <c r="A57" s="3">
        <v>40406</v>
      </c>
      <c r="B57" s="2">
        <v>114.92</v>
      </c>
      <c r="C57" s="2">
        <v>114.92</v>
      </c>
      <c r="D57" s="2">
        <v>113.97</v>
      </c>
      <c r="E57" s="2">
        <v>113.97</v>
      </c>
      <c r="F57" s="2">
        <v>0</v>
      </c>
    </row>
    <row r="58" spans="1:14" x14ac:dyDescent="0.25">
      <c r="A58" s="3">
        <v>40399</v>
      </c>
      <c r="B58" s="2">
        <v>114.09</v>
      </c>
      <c r="C58" s="2">
        <v>114.1</v>
      </c>
      <c r="D58" s="2">
        <v>113.54</v>
      </c>
      <c r="E58" s="2">
        <v>113.54</v>
      </c>
      <c r="F58" s="2">
        <v>0</v>
      </c>
    </row>
    <row r="59" spans="1:14" x14ac:dyDescent="0.25">
      <c r="A59" s="3">
        <v>40392</v>
      </c>
      <c r="B59" s="2">
        <v>112.95</v>
      </c>
      <c r="C59" s="2">
        <v>112.95</v>
      </c>
      <c r="D59" s="2">
        <v>112.28</v>
      </c>
      <c r="E59" s="2">
        <v>112.28</v>
      </c>
      <c r="F59" s="2">
        <v>0</v>
      </c>
    </row>
    <row r="60" spans="1:14" x14ac:dyDescent="0.25">
      <c r="A60" s="3">
        <v>40385</v>
      </c>
      <c r="B60" s="2">
        <v>112.12</v>
      </c>
      <c r="C60" s="2">
        <v>112.41</v>
      </c>
      <c r="D60" s="2">
        <v>112.12</v>
      </c>
      <c r="E60" s="2">
        <v>112.29</v>
      </c>
      <c r="F60" s="2">
        <v>0</v>
      </c>
    </row>
    <row r="61" spans="1:14" x14ac:dyDescent="0.25">
      <c r="A61" s="3">
        <v>40378</v>
      </c>
      <c r="B61" s="2">
        <v>112.06</v>
      </c>
      <c r="C61" s="2">
        <v>112.41</v>
      </c>
      <c r="D61" s="2">
        <v>112.06</v>
      </c>
      <c r="E61" s="2">
        <v>112.27</v>
      </c>
      <c r="F61" s="2">
        <v>0</v>
      </c>
    </row>
    <row r="62" spans="1:14" x14ac:dyDescent="0.25">
      <c r="A62" s="3">
        <v>40371</v>
      </c>
      <c r="B62" s="2">
        <v>112.37</v>
      </c>
      <c r="C62" s="2">
        <v>112.37</v>
      </c>
      <c r="D62" s="2">
        <v>111.9</v>
      </c>
      <c r="E62" s="2">
        <v>112.02</v>
      </c>
      <c r="F62" s="2">
        <v>0</v>
      </c>
    </row>
    <row r="63" spans="1:14" x14ac:dyDescent="0.25">
      <c r="A63" s="3">
        <v>40364</v>
      </c>
      <c r="B63" s="2">
        <v>112.17</v>
      </c>
      <c r="C63" s="2">
        <v>112.17</v>
      </c>
      <c r="D63" s="2">
        <v>111.71</v>
      </c>
      <c r="E63" s="2">
        <v>111.71</v>
      </c>
      <c r="F63" s="2">
        <v>0</v>
      </c>
    </row>
    <row r="64" spans="1:14" x14ac:dyDescent="0.25">
      <c r="A64" s="3">
        <v>40357</v>
      </c>
      <c r="B64" s="2">
        <v>111.56</v>
      </c>
      <c r="C64" s="2">
        <v>111.56</v>
      </c>
      <c r="D64" s="2">
        <v>111.4</v>
      </c>
      <c r="E64" s="2">
        <v>111.45</v>
      </c>
      <c r="F64" s="2">
        <v>0</v>
      </c>
    </row>
    <row r="65" spans="1:6" x14ac:dyDescent="0.25">
      <c r="A65" s="3">
        <v>40350</v>
      </c>
      <c r="B65" s="2">
        <v>111.17</v>
      </c>
      <c r="C65" s="2">
        <v>111.51</v>
      </c>
      <c r="D65" s="2">
        <v>111.17</v>
      </c>
      <c r="E65" s="2">
        <v>111.51</v>
      </c>
      <c r="F65" s="2">
        <v>0</v>
      </c>
    </row>
    <row r="66" spans="1:6" x14ac:dyDescent="0.25">
      <c r="A66" s="3">
        <v>40343</v>
      </c>
      <c r="B66" s="2">
        <v>112.05</v>
      </c>
      <c r="C66" s="2">
        <v>112.39</v>
      </c>
      <c r="D66" s="2">
        <v>112.02</v>
      </c>
      <c r="E66" s="2">
        <v>112.16</v>
      </c>
      <c r="F66" s="2">
        <v>0</v>
      </c>
    </row>
    <row r="67" spans="1:6" x14ac:dyDescent="0.25">
      <c r="A67" s="3">
        <v>40336</v>
      </c>
      <c r="B67" s="2">
        <v>112.09</v>
      </c>
      <c r="C67" s="2">
        <v>112.49</v>
      </c>
      <c r="D67" s="2">
        <v>112.09</v>
      </c>
      <c r="E67" s="2">
        <v>112.49</v>
      </c>
      <c r="F67" s="2">
        <v>0</v>
      </c>
    </row>
    <row r="68" spans="1:6" x14ac:dyDescent="0.25">
      <c r="A68" s="3">
        <v>40329</v>
      </c>
      <c r="B68" s="2">
        <v>112.65</v>
      </c>
      <c r="C68" s="2">
        <v>112.75</v>
      </c>
      <c r="D68" s="2">
        <v>112.28</v>
      </c>
      <c r="E68" s="2">
        <v>112.75</v>
      </c>
      <c r="F68" s="2">
        <v>0</v>
      </c>
    </row>
    <row r="69" spans="1:6" x14ac:dyDescent="0.25">
      <c r="A69" s="3">
        <v>40319</v>
      </c>
      <c r="B69" s="2">
        <v>112.71</v>
      </c>
      <c r="C69" s="2">
        <v>112.86</v>
      </c>
      <c r="D69" s="2">
        <v>112.53</v>
      </c>
      <c r="E69" s="2">
        <v>112.53</v>
      </c>
      <c r="F69" s="2">
        <v>0</v>
      </c>
    </row>
    <row r="70" spans="1:6" x14ac:dyDescent="0.25">
      <c r="A70" s="3">
        <v>40315</v>
      </c>
      <c r="B70" s="2">
        <v>112.2</v>
      </c>
      <c r="C70" s="2">
        <v>112.39</v>
      </c>
      <c r="D70" s="2">
        <v>111.88</v>
      </c>
      <c r="E70" s="2">
        <v>111.88</v>
      </c>
      <c r="F70" s="2">
        <v>0</v>
      </c>
    </row>
    <row r="71" spans="1:6" x14ac:dyDescent="0.25">
      <c r="A71" s="3">
        <v>40308</v>
      </c>
      <c r="B71" s="2">
        <v>111.8</v>
      </c>
      <c r="C71" s="2">
        <v>112.04</v>
      </c>
      <c r="D71" s="2">
        <v>110.89</v>
      </c>
      <c r="E71" s="2">
        <v>112.04</v>
      </c>
      <c r="F71" s="2">
        <v>0</v>
      </c>
    </row>
    <row r="72" spans="1:6" x14ac:dyDescent="0.25">
      <c r="A72" s="3">
        <v>40301</v>
      </c>
      <c r="B72" s="2">
        <v>111.85</v>
      </c>
      <c r="C72" s="2">
        <v>111.89</v>
      </c>
      <c r="D72" s="2">
        <v>111.45</v>
      </c>
      <c r="E72" s="2">
        <v>111.76</v>
      </c>
      <c r="F72" s="2">
        <v>0</v>
      </c>
    </row>
    <row r="73" spans="1:6" x14ac:dyDescent="0.25">
      <c r="A73" s="3">
        <v>40294</v>
      </c>
      <c r="B73" s="2">
        <v>111.62</v>
      </c>
      <c r="C73" s="2">
        <v>112.01</v>
      </c>
      <c r="D73" s="2">
        <v>111.62</v>
      </c>
      <c r="E73" s="2">
        <v>112</v>
      </c>
      <c r="F73" s="2">
        <v>0</v>
      </c>
    </row>
    <row r="74" spans="1:6" x14ac:dyDescent="0.25">
      <c r="A74" s="3">
        <v>40287</v>
      </c>
      <c r="B74" s="2">
        <v>112.11</v>
      </c>
      <c r="C74" s="2">
        <v>112.2</v>
      </c>
      <c r="D74" s="2">
        <v>111.98</v>
      </c>
      <c r="E74" s="2">
        <v>112.01</v>
      </c>
      <c r="F74" s="2">
        <v>0</v>
      </c>
    </row>
    <row r="75" spans="1:6" x14ac:dyDescent="0.25">
      <c r="A75" s="3">
        <v>40280</v>
      </c>
      <c r="B75" s="2">
        <v>111.91</v>
      </c>
      <c r="C75" s="2">
        <v>111.91</v>
      </c>
      <c r="D75" s="2">
        <v>111.69</v>
      </c>
      <c r="E75" s="2">
        <v>111.78</v>
      </c>
      <c r="F75" s="2">
        <v>0</v>
      </c>
    </row>
    <row r="76" spans="1:6" x14ac:dyDescent="0.25">
      <c r="A76" s="3">
        <v>40269</v>
      </c>
      <c r="B76" s="2">
        <v>112.3</v>
      </c>
      <c r="C76" s="2">
        <v>112.3</v>
      </c>
      <c r="D76" s="2">
        <v>112.01</v>
      </c>
      <c r="E76" s="2">
        <v>112.01</v>
      </c>
      <c r="F76" s="2">
        <v>0</v>
      </c>
    </row>
    <row r="77" spans="1:6" x14ac:dyDescent="0.25">
      <c r="A77" s="3">
        <v>40266</v>
      </c>
      <c r="B77" s="2">
        <v>111.81</v>
      </c>
      <c r="C77" s="2">
        <v>112.08</v>
      </c>
      <c r="D77" s="2">
        <v>111.74</v>
      </c>
      <c r="E77" s="2">
        <v>112.08</v>
      </c>
      <c r="F77" s="2">
        <v>0</v>
      </c>
    </row>
    <row r="78" spans="1:6" x14ac:dyDescent="0.25">
      <c r="A78" s="3">
        <v>40259</v>
      </c>
      <c r="B78" s="2">
        <v>111.92</v>
      </c>
      <c r="C78" s="2">
        <v>111.98</v>
      </c>
      <c r="D78" s="2">
        <v>111.78</v>
      </c>
      <c r="E78" s="2">
        <v>111.8</v>
      </c>
      <c r="F78" s="2">
        <v>0</v>
      </c>
    </row>
    <row r="79" spans="1:6" x14ac:dyDescent="0.25">
      <c r="A79" s="3">
        <v>40252</v>
      </c>
      <c r="B79" s="2">
        <v>111.67</v>
      </c>
      <c r="C79" s="2">
        <v>111.67</v>
      </c>
      <c r="D79" s="2">
        <v>111.51</v>
      </c>
      <c r="E79" s="2">
        <v>111.53</v>
      </c>
      <c r="F79" s="2">
        <v>0</v>
      </c>
    </row>
    <row r="80" spans="1:6" x14ac:dyDescent="0.25">
      <c r="A80" s="3">
        <v>40245</v>
      </c>
      <c r="B80" s="2">
        <v>111.58</v>
      </c>
      <c r="C80" s="2">
        <v>111.59</v>
      </c>
      <c r="D80" s="2">
        <v>111.52</v>
      </c>
      <c r="E80" s="2">
        <v>111.54</v>
      </c>
      <c r="F80" s="2">
        <v>0</v>
      </c>
    </row>
    <row r="81" spans="1:6" x14ac:dyDescent="0.25">
      <c r="A81" s="3">
        <v>40238</v>
      </c>
      <c r="B81" s="2">
        <v>111.43</v>
      </c>
      <c r="C81" s="2">
        <v>111.43</v>
      </c>
      <c r="D81" s="2">
        <v>111.03</v>
      </c>
      <c r="E81" s="2">
        <v>111.03</v>
      </c>
      <c r="F81" s="2">
        <v>0</v>
      </c>
    </row>
    <row r="82" spans="1:6" x14ac:dyDescent="0.25">
      <c r="A82" s="3">
        <v>40231</v>
      </c>
      <c r="B82" s="2">
        <v>110.53</v>
      </c>
      <c r="C82" s="2">
        <v>110.78</v>
      </c>
      <c r="D82" s="2">
        <v>110.37</v>
      </c>
      <c r="E82" s="2">
        <v>110.64</v>
      </c>
      <c r="F82" s="2">
        <v>0</v>
      </c>
    </row>
    <row r="83" spans="1:6" x14ac:dyDescent="0.25">
      <c r="A83" s="3">
        <v>40224</v>
      </c>
      <c r="B83" s="2">
        <v>110.8</v>
      </c>
      <c r="C83" s="2">
        <v>110.94</v>
      </c>
      <c r="D83" s="2">
        <v>110.74</v>
      </c>
      <c r="E83" s="2">
        <v>110.74</v>
      </c>
      <c r="F83" s="2">
        <v>0</v>
      </c>
    </row>
    <row r="84" spans="1:6" x14ac:dyDescent="0.25">
      <c r="A84" s="3">
        <v>40217</v>
      </c>
      <c r="B84" s="2">
        <v>110.82</v>
      </c>
      <c r="C84" s="2">
        <v>110.93</v>
      </c>
      <c r="D84" s="2">
        <v>110.4</v>
      </c>
      <c r="E84" s="2">
        <v>110.47</v>
      </c>
      <c r="F84" s="2">
        <v>0</v>
      </c>
    </row>
    <row r="85" spans="1:6" x14ac:dyDescent="0.25">
      <c r="A85" s="3">
        <v>40210</v>
      </c>
      <c r="B85" s="2">
        <v>110.58</v>
      </c>
      <c r="C85" s="2">
        <v>110.58</v>
      </c>
      <c r="D85" s="2">
        <v>110.22</v>
      </c>
      <c r="E85" s="2">
        <v>110.57</v>
      </c>
      <c r="F85" s="2">
        <v>0</v>
      </c>
    </row>
    <row r="86" spans="1:6" x14ac:dyDescent="0.25">
      <c r="A86" s="3">
        <v>40203</v>
      </c>
      <c r="B86" s="2">
        <v>110.51</v>
      </c>
      <c r="C86" s="2">
        <v>110.57</v>
      </c>
      <c r="D86" s="2">
        <v>110.36</v>
      </c>
      <c r="E86" s="2">
        <v>110.36</v>
      </c>
      <c r="F86" s="2">
        <v>0</v>
      </c>
    </row>
    <row r="87" spans="1:6" x14ac:dyDescent="0.25">
      <c r="A87" s="3">
        <v>40196</v>
      </c>
      <c r="B87" s="2">
        <v>110.52</v>
      </c>
      <c r="C87" s="2">
        <v>110.52</v>
      </c>
      <c r="D87" s="2">
        <v>110.17</v>
      </c>
      <c r="E87" s="2">
        <v>110.22</v>
      </c>
      <c r="F87" s="2">
        <v>0</v>
      </c>
    </row>
    <row r="88" spans="1:6" x14ac:dyDescent="0.25">
      <c r="A88" s="3">
        <v>40189</v>
      </c>
      <c r="B88" s="2">
        <v>110.15</v>
      </c>
      <c r="C88" s="2">
        <v>110.15</v>
      </c>
      <c r="D88" s="2">
        <v>109.55</v>
      </c>
      <c r="E88" s="2">
        <v>109.56</v>
      </c>
      <c r="F88" s="2">
        <v>0</v>
      </c>
    </row>
    <row r="89" spans="1:6" x14ac:dyDescent="0.25">
      <c r="A89" s="3">
        <v>40182</v>
      </c>
      <c r="B89" s="2">
        <v>109.33</v>
      </c>
      <c r="C89" s="2">
        <v>109.33</v>
      </c>
      <c r="D89" s="2">
        <v>109.13</v>
      </c>
      <c r="E89" s="2">
        <v>109.29</v>
      </c>
      <c r="F89" s="2">
        <v>0</v>
      </c>
    </row>
    <row r="90" spans="1:6" x14ac:dyDescent="0.25">
      <c r="A90" s="3">
        <v>40175</v>
      </c>
      <c r="B90" s="2">
        <v>109.39</v>
      </c>
      <c r="C90" s="2">
        <v>109.75</v>
      </c>
      <c r="D90" s="2">
        <v>109.39</v>
      </c>
      <c r="E90" s="2">
        <v>109.75</v>
      </c>
      <c r="F90" s="2">
        <v>0</v>
      </c>
    </row>
    <row r="91" spans="1:6" x14ac:dyDescent="0.25">
      <c r="A91" s="3">
        <v>40168</v>
      </c>
      <c r="B91" s="2">
        <v>109.87</v>
      </c>
      <c r="C91" s="2">
        <v>110.26</v>
      </c>
      <c r="D91" s="2">
        <v>109.41</v>
      </c>
      <c r="E91" s="2">
        <v>109.41</v>
      </c>
      <c r="F91" s="2">
        <v>0</v>
      </c>
    </row>
    <row r="92" spans="1:6" x14ac:dyDescent="0.25">
      <c r="A92" s="3">
        <v>40161</v>
      </c>
      <c r="B92" s="2">
        <v>109.89</v>
      </c>
      <c r="C92" s="2">
        <v>110.16</v>
      </c>
      <c r="D92" s="2">
        <v>109.81</v>
      </c>
      <c r="E92" s="2">
        <v>110.16</v>
      </c>
      <c r="F92" s="2">
        <v>0</v>
      </c>
    </row>
    <row r="93" spans="1:6" x14ac:dyDescent="0.25">
      <c r="A93" s="3">
        <v>40154</v>
      </c>
      <c r="B93" s="2">
        <v>110.02</v>
      </c>
      <c r="C93" s="2">
        <v>110.3</v>
      </c>
      <c r="D93" s="2">
        <v>109.82</v>
      </c>
      <c r="E93" s="2">
        <v>110.29</v>
      </c>
      <c r="F93" s="2">
        <v>0</v>
      </c>
    </row>
    <row r="94" spans="1:6" x14ac:dyDescent="0.25">
      <c r="A94" s="3">
        <v>40147</v>
      </c>
      <c r="B94" s="2">
        <v>110.18</v>
      </c>
      <c r="C94" s="2">
        <v>110.18</v>
      </c>
      <c r="D94" s="2">
        <v>109.68</v>
      </c>
      <c r="E94" s="2">
        <v>109.84</v>
      </c>
      <c r="F94" s="2">
        <v>0</v>
      </c>
    </row>
    <row r="95" spans="1:6" x14ac:dyDescent="0.25">
      <c r="A95" s="3">
        <v>40140</v>
      </c>
      <c r="B95" s="2">
        <v>109.78</v>
      </c>
      <c r="C95" s="2">
        <v>109.93</v>
      </c>
      <c r="D95" s="2">
        <v>109.78</v>
      </c>
      <c r="E95" s="2">
        <v>109.92</v>
      </c>
      <c r="F95" s="2">
        <v>0</v>
      </c>
    </row>
    <row r="96" spans="1:6" x14ac:dyDescent="0.25">
      <c r="A96" s="3">
        <v>40133</v>
      </c>
      <c r="B96" s="2">
        <v>109.59</v>
      </c>
      <c r="C96" s="2">
        <v>109.59</v>
      </c>
      <c r="D96" s="2">
        <v>109.33</v>
      </c>
      <c r="E96" s="2">
        <v>109.43</v>
      </c>
      <c r="F96" s="2">
        <v>0</v>
      </c>
    </row>
    <row r="97" spans="1:6" x14ac:dyDescent="0.25">
      <c r="A97" s="3">
        <v>40126</v>
      </c>
      <c r="B97" s="2">
        <v>109.21</v>
      </c>
      <c r="C97" s="2">
        <v>109.32</v>
      </c>
      <c r="D97" s="2">
        <v>108.88</v>
      </c>
      <c r="E97" s="2">
        <v>109.32</v>
      </c>
      <c r="F97" s="2">
        <v>0</v>
      </c>
    </row>
    <row r="98" spans="1:6" x14ac:dyDescent="0.25">
      <c r="A98" s="3">
        <v>40119</v>
      </c>
      <c r="B98" s="2">
        <v>109.47</v>
      </c>
      <c r="C98" s="2">
        <v>109.54</v>
      </c>
      <c r="D98" s="2">
        <v>108.95</v>
      </c>
      <c r="E98" s="2">
        <v>109.27</v>
      </c>
      <c r="F98" s="2">
        <v>0</v>
      </c>
    </row>
    <row r="99" spans="1:6" x14ac:dyDescent="0.25">
      <c r="A99" s="3">
        <v>40112</v>
      </c>
      <c r="B99" s="2">
        <v>108.77</v>
      </c>
      <c r="C99" s="2">
        <v>109.11</v>
      </c>
      <c r="D99" s="2">
        <v>108.69</v>
      </c>
      <c r="E99" s="2">
        <v>109.11</v>
      </c>
      <c r="F99" s="2">
        <v>0</v>
      </c>
    </row>
    <row r="100" spans="1:6" x14ac:dyDescent="0.25">
      <c r="A100" s="3">
        <v>40105</v>
      </c>
      <c r="B100" s="2">
        <v>108.72</v>
      </c>
      <c r="C100" s="2">
        <v>109.3</v>
      </c>
      <c r="D100" s="2">
        <v>108.63</v>
      </c>
      <c r="E100" s="2">
        <v>109.3</v>
      </c>
      <c r="F100" s="2">
        <v>0</v>
      </c>
    </row>
    <row r="101" spans="1:6" x14ac:dyDescent="0.25">
      <c r="A101" s="3">
        <v>40098</v>
      </c>
      <c r="B101" s="2">
        <v>109.13</v>
      </c>
      <c r="C101" s="2">
        <v>109.6</v>
      </c>
      <c r="D101" s="2">
        <v>109.11</v>
      </c>
      <c r="E101" s="2">
        <v>109.27</v>
      </c>
      <c r="F101" s="2">
        <v>0</v>
      </c>
    </row>
    <row r="102" spans="1:6" x14ac:dyDescent="0.25">
      <c r="A102" s="3">
        <v>40091</v>
      </c>
      <c r="B102" s="2">
        <v>109.37</v>
      </c>
      <c r="C102" s="2">
        <v>109.37</v>
      </c>
      <c r="D102" s="2">
        <v>109.06</v>
      </c>
      <c r="E102" s="2">
        <v>109.14</v>
      </c>
      <c r="F102" s="2">
        <v>0</v>
      </c>
    </row>
    <row r="103" spans="1:6" x14ac:dyDescent="0.25">
      <c r="A103" s="3">
        <v>40084</v>
      </c>
      <c r="B103" s="2">
        <v>108.96</v>
      </c>
      <c r="C103" s="2">
        <v>108.99</v>
      </c>
      <c r="D103" s="2">
        <v>108.06</v>
      </c>
      <c r="E103" s="2">
        <v>108.06</v>
      </c>
      <c r="F103" s="2">
        <v>0</v>
      </c>
    </row>
    <row r="104" spans="1:6" x14ac:dyDescent="0.25">
      <c r="A104" s="3">
        <v>40077</v>
      </c>
      <c r="B104" s="2">
        <v>108.03</v>
      </c>
      <c r="C104" s="2">
        <v>108.36</v>
      </c>
      <c r="D104" s="2">
        <v>107.97</v>
      </c>
      <c r="E104" s="2">
        <v>108.36</v>
      </c>
      <c r="F104" s="2">
        <v>0</v>
      </c>
    </row>
    <row r="105" spans="1:6" x14ac:dyDescent="0.25">
      <c r="A105" s="3">
        <v>40070</v>
      </c>
      <c r="B105" s="2">
        <v>108.41</v>
      </c>
      <c r="C105" s="2">
        <v>108.5</v>
      </c>
      <c r="D105" s="2">
        <v>107.61</v>
      </c>
      <c r="E105" s="2">
        <v>107.87</v>
      </c>
      <c r="F105" s="2">
        <v>0</v>
      </c>
    </row>
    <row r="106" spans="1:6" x14ac:dyDescent="0.25">
      <c r="A106" s="3">
        <v>40063</v>
      </c>
      <c r="B106" s="2">
        <v>107.95</v>
      </c>
      <c r="C106" s="2">
        <v>108.12</v>
      </c>
      <c r="D106" s="2">
        <v>107.92</v>
      </c>
      <c r="E106" s="2">
        <v>108.12</v>
      </c>
      <c r="F106" s="2">
        <v>0</v>
      </c>
    </row>
    <row r="107" spans="1:6" x14ac:dyDescent="0.25">
      <c r="A107" s="3">
        <v>40056</v>
      </c>
      <c r="B107" s="2">
        <v>108.08</v>
      </c>
      <c r="C107" s="2">
        <v>108.12</v>
      </c>
      <c r="D107" s="2">
        <v>107.97</v>
      </c>
      <c r="E107" s="2">
        <v>107.97</v>
      </c>
      <c r="F107" s="2">
        <v>0</v>
      </c>
    </row>
    <row r="108" spans="1:6" x14ac:dyDescent="0.25">
      <c r="A108" s="3">
        <v>40049</v>
      </c>
      <c r="B108" s="2">
        <v>107.8</v>
      </c>
      <c r="C108" s="2">
        <v>108.11</v>
      </c>
      <c r="D108" s="2">
        <v>107.78</v>
      </c>
      <c r="E108" s="2">
        <v>107.89</v>
      </c>
      <c r="F108" s="2">
        <v>0</v>
      </c>
    </row>
    <row r="109" spans="1:6" x14ac:dyDescent="0.25">
      <c r="A109" s="3">
        <v>40042</v>
      </c>
      <c r="B109" s="2">
        <v>107.92</v>
      </c>
      <c r="C109" s="2">
        <v>107.92</v>
      </c>
      <c r="D109" s="2">
        <v>107.19</v>
      </c>
      <c r="E109" s="2">
        <v>107.19</v>
      </c>
      <c r="F109" s="2">
        <v>0</v>
      </c>
    </row>
    <row r="110" spans="1:6" x14ac:dyDescent="0.25">
      <c r="A110" s="3">
        <v>40035</v>
      </c>
      <c r="B110" s="2">
        <v>107.07</v>
      </c>
      <c r="C110" s="2">
        <v>107.48</v>
      </c>
      <c r="D110" s="2">
        <v>106.69</v>
      </c>
      <c r="E110" s="2">
        <v>107.28</v>
      </c>
      <c r="F110" s="2">
        <v>0</v>
      </c>
    </row>
    <row r="111" spans="1:6" x14ac:dyDescent="0.25">
      <c r="A111" s="3">
        <v>40028</v>
      </c>
      <c r="B111" s="2">
        <v>107.25</v>
      </c>
      <c r="C111" s="2">
        <v>107.52</v>
      </c>
      <c r="D111" s="2">
        <v>106.3</v>
      </c>
      <c r="E111" s="2">
        <v>106.3</v>
      </c>
      <c r="F111" s="2">
        <v>0</v>
      </c>
    </row>
    <row r="112" spans="1:6" x14ac:dyDescent="0.25">
      <c r="A112" s="3">
        <v>40021</v>
      </c>
      <c r="B112" s="2">
        <v>105.76</v>
      </c>
      <c r="C112" s="2">
        <v>105.76</v>
      </c>
      <c r="D112" s="2">
        <v>105.57</v>
      </c>
      <c r="E112" s="2">
        <v>105.59</v>
      </c>
      <c r="F112" s="2">
        <v>0</v>
      </c>
    </row>
    <row r="113" spans="1:6" x14ac:dyDescent="0.25">
      <c r="A113" s="3">
        <v>40014</v>
      </c>
      <c r="B113" s="2">
        <v>105.2</v>
      </c>
      <c r="C113" s="2">
        <v>105.39</v>
      </c>
      <c r="D113" s="2">
        <v>105.05</v>
      </c>
      <c r="E113" s="2">
        <v>105.2</v>
      </c>
      <c r="F113" s="2">
        <v>0</v>
      </c>
    </row>
    <row r="114" spans="1:6" x14ac:dyDescent="0.25">
      <c r="A114" s="3">
        <v>40007</v>
      </c>
      <c r="B114" s="2">
        <v>105.26</v>
      </c>
      <c r="C114" s="2">
        <v>105.26</v>
      </c>
      <c r="D114" s="2">
        <v>104.92</v>
      </c>
      <c r="E114" s="2">
        <v>104.93</v>
      </c>
      <c r="F114" s="2">
        <v>0</v>
      </c>
    </row>
    <row r="115" spans="1:6" x14ac:dyDescent="0.25">
      <c r="A115" s="3">
        <v>40000</v>
      </c>
      <c r="B115" s="2">
        <v>104.99</v>
      </c>
      <c r="C115" s="2">
        <v>104.99</v>
      </c>
      <c r="D115" s="2">
        <v>104.09</v>
      </c>
      <c r="E115" s="2">
        <v>104.09</v>
      </c>
      <c r="F115" s="2">
        <v>0</v>
      </c>
    </row>
    <row r="116" spans="1:6" x14ac:dyDescent="0.25">
      <c r="A116" s="3">
        <v>39993</v>
      </c>
      <c r="B116" s="2">
        <v>103.97</v>
      </c>
      <c r="C116" s="2">
        <v>103.97</v>
      </c>
      <c r="D116" s="2">
        <v>103.38</v>
      </c>
      <c r="E116" s="2">
        <v>103.38</v>
      </c>
      <c r="F116" s="2">
        <v>0</v>
      </c>
    </row>
    <row r="117" spans="1:6" x14ac:dyDescent="0.25">
      <c r="A117" s="3">
        <v>39986</v>
      </c>
      <c r="B117" s="2">
        <v>103.4</v>
      </c>
      <c r="C117" s="2">
        <v>103.4</v>
      </c>
      <c r="D117" s="2">
        <v>102.91</v>
      </c>
      <c r="E117" s="2">
        <v>103</v>
      </c>
      <c r="F117" s="2">
        <v>0</v>
      </c>
    </row>
    <row r="118" spans="1:6" x14ac:dyDescent="0.25">
      <c r="A118" s="3">
        <v>39979</v>
      </c>
      <c r="B118" s="2">
        <v>102.96</v>
      </c>
      <c r="C118" s="2">
        <v>102.96</v>
      </c>
      <c r="D118" s="2">
        <v>102.05</v>
      </c>
      <c r="E118" s="2">
        <v>102.12</v>
      </c>
      <c r="F118" s="2">
        <v>0</v>
      </c>
    </row>
    <row r="119" spans="1:6" x14ac:dyDescent="0.25">
      <c r="A119" s="3">
        <v>39972</v>
      </c>
      <c r="B119" s="2">
        <v>101.9</v>
      </c>
      <c r="C119" s="2">
        <v>102.51</v>
      </c>
      <c r="D119" s="2">
        <v>101.63</v>
      </c>
      <c r="E119" s="2">
        <v>101.95</v>
      </c>
      <c r="F119" s="2">
        <v>0</v>
      </c>
    </row>
    <row r="120" spans="1:6" x14ac:dyDescent="0.25">
      <c r="A120" s="3">
        <v>39962</v>
      </c>
      <c r="B120" s="2">
        <v>102.15</v>
      </c>
      <c r="C120" s="2">
        <v>102.15</v>
      </c>
      <c r="D120" s="2">
        <v>101.88</v>
      </c>
      <c r="E120" s="2">
        <v>101.91</v>
      </c>
      <c r="F120" s="2">
        <v>0</v>
      </c>
    </row>
    <row r="121" spans="1:6" x14ac:dyDescent="0.25">
      <c r="A121" s="3">
        <v>39958</v>
      </c>
      <c r="B121" s="2">
        <v>101.99</v>
      </c>
      <c r="C121" s="2">
        <v>102.37</v>
      </c>
      <c r="D121" s="2">
        <v>101.99</v>
      </c>
      <c r="E121" s="2">
        <v>102.29</v>
      </c>
      <c r="F121" s="2">
        <v>0</v>
      </c>
    </row>
    <row r="122" spans="1:6" x14ac:dyDescent="0.25">
      <c r="A122" s="3">
        <v>39951</v>
      </c>
      <c r="B122" s="2">
        <v>102.41</v>
      </c>
      <c r="C122" s="2">
        <v>102.43</v>
      </c>
      <c r="D122" s="2">
        <v>102.28</v>
      </c>
      <c r="E122" s="2">
        <v>102.28</v>
      </c>
      <c r="F122" s="2">
        <v>0</v>
      </c>
    </row>
    <row r="123" spans="1:6" x14ac:dyDescent="0.25">
      <c r="A123" s="3">
        <v>39944</v>
      </c>
      <c r="B123" s="2">
        <v>102.49</v>
      </c>
      <c r="C123" s="2">
        <v>102.49</v>
      </c>
      <c r="D123" s="2">
        <v>101.98</v>
      </c>
      <c r="E123" s="2">
        <v>101.98</v>
      </c>
      <c r="F123" s="2">
        <v>0</v>
      </c>
    </row>
    <row r="124" spans="1:6" x14ac:dyDescent="0.25">
      <c r="A124" s="3">
        <v>39937</v>
      </c>
      <c r="B124" s="2">
        <v>101.69</v>
      </c>
      <c r="C124" s="2">
        <v>102.06</v>
      </c>
      <c r="D124" s="2">
        <v>101.69</v>
      </c>
      <c r="E124" s="2">
        <v>101.83</v>
      </c>
      <c r="F124" s="2">
        <v>0</v>
      </c>
    </row>
    <row r="125" spans="1:6" x14ac:dyDescent="0.25">
      <c r="A125" s="3">
        <v>39930</v>
      </c>
      <c r="B125" s="2">
        <v>101.53</v>
      </c>
      <c r="C125" s="2">
        <v>101.53</v>
      </c>
      <c r="D125" s="2">
        <v>100.91</v>
      </c>
      <c r="E125" s="2">
        <v>101.1</v>
      </c>
      <c r="F125" s="2">
        <v>0</v>
      </c>
    </row>
    <row r="126" spans="1:6" x14ac:dyDescent="0.25">
      <c r="A126" s="3">
        <v>39923</v>
      </c>
      <c r="B126" s="2">
        <v>101.19</v>
      </c>
      <c r="C126" s="2">
        <v>101.19</v>
      </c>
      <c r="D126" s="2">
        <v>100.15</v>
      </c>
      <c r="E126" s="2">
        <v>100.15</v>
      </c>
      <c r="F126" s="2">
        <v>0</v>
      </c>
    </row>
    <row r="127" spans="1:6" x14ac:dyDescent="0.25">
      <c r="A127" s="3">
        <v>39912</v>
      </c>
      <c r="B127" s="2">
        <v>99.73</v>
      </c>
      <c r="C127" s="2">
        <v>99.73</v>
      </c>
      <c r="D127" s="2">
        <v>99.51</v>
      </c>
      <c r="E127" s="2">
        <v>99.51</v>
      </c>
      <c r="F127" s="2">
        <v>0</v>
      </c>
    </row>
    <row r="128" spans="1:6" x14ac:dyDescent="0.25">
      <c r="A128" s="3">
        <v>39909</v>
      </c>
      <c r="B128" s="2">
        <v>99.35</v>
      </c>
      <c r="C128" s="2">
        <v>99.87</v>
      </c>
      <c r="D128" s="2">
        <v>99.09</v>
      </c>
      <c r="E128" s="2">
        <v>99.87</v>
      </c>
      <c r="F128" s="2">
        <v>0</v>
      </c>
    </row>
    <row r="129" spans="1:6" x14ac:dyDescent="0.25">
      <c r="A129" s="3">
        <v>39902</v>
      </c>
      <c r="B129" s="2">
        <v>99.71</v>
      </c>
      <c r="C129" s="2">
        <v>99.71</v>
      </c>
      <c r="D129" s="2">
        <v>98.75</v>
      </c>
      <c r="E129" s="2">
        <v>98.75</v>
      </c>
      <c r="F129" s="2">
        <v>0</v>
      </c>
    </row>
    <row r="130" spans="1:6" x14ac:dyDescent="0.25">
      <c r="A130" s="3">
        <v>39895</v>
      </c>
      <c r="B130" s="2">
        <v>99.38</v>
      </c>
      <c r="C130" s="2">
        <v>99.4</v>
      </c>
      <c r="D130" s="2">
        <v>98.1</v>
      </c>
      <c r="E130" s="2">
        <v>98.1</v>
      </c>
      <c r="F130" s="2">
        <v>0</v>
      </c>
    </row>
    <row r="131" spans="1:6" x14ac:dyDescent="0.25">
      <c r="A131" s="3">
        <v>39888</v>
      </c>
      <c r="B131" s="2">
        <v>98.35</v>
      </c>
      <c r="C131" s="2">
        <v>98.7</v>
      </c>
      <c r="D131" s="2">
        <v>98.35</v>
      </c>
      <c r="E131" s="2">
        <v>98.64</v>
      </c>
      <c r="F131" s="2">
        <v>0</v>
      </c>
    </row>
    <row r="132" spans="1:6" x14ac:dyDescent="0.25">
      <c r="A132" s="3">
        <v>39881</v>
      </c>
      <c r="B132" s="2">
        <v>99.18</v>
      </c>
      <c r="C132" s="2">
        <v>99.8</v>
      </c>
      <c r="D132" s="2">
        <v>98.96</v>
      </c>
      <c r="E132" s="2">
        <v>99.8</v>
      </c>
      <c r="F132" s="2">
        <v>0</v>
      </c>
    </row>
    <row r="133" spans="1:6" x14ac:dyDescent="0.25">
      <c r="A133" s="3">
        <v>39874</v>
      </c>
      <c r="B133" s="2">
        <v>100.08</v>
      </c>
      <c r="C133" s="2">
        <v>100.89</v>
      </c>
      <c r="D133" s="2">
        <v>99.83</v>
      </c>
      <c r="E133" s="2">
        <v>100.89</v>
      </c>
      <c r="F133" s="2">
        <v>0</v>
      </c>
    </row>
    <row r="134" spans="1:6" x14ac:dyDescent="0.25">
      <c r="A134" s="3">
        <v>39867</v>
      </c>
      <c r="B134" s="2">
        <v>101.1</v>
      </c>
      <c r="C134" s="2">
        <v>101.66</v>
      </c>
      <c r="D134" s="2">
        <v>101.01</v>
      </c>
      <c r="E134" s="2">
        <v>101.66</v>
      </c>
      <c r="F134" s="2">
        <v>0</v>
      </c>
    </row>
    <row r="135" spans="1:6" x14ac:dyDescent="0.25">
      <c r="A135" s="3">
        <v>39860</v>
      </c>
      <c r="B135" s="2">
        <v>101.48</v>
      </c>
      <c r="C135" s="2">
        <v>101.7</v>
      </c>
      <c r="D135" s="2">
        <v>101.2</v>
      </c>
      <c r="E135" s="2">
        <v>101.2</v>
      </c>
      <c r="F135" s="2">
        <v>0</v>
      </c>
    </row>
    <row r="136" spans="1:6" x14ac:dyDescent="0.25">
      <c r="A136" s="3">
        <v>39853</v>
      </c>
      <c r="B136" s="2">
        <v>101.08</v>
      </c>
      <c r="C136" s="2">
        <v>101.08</v>
      </c>
      <c r="D136" s="2">
        <v>100.86</v>
      </c>
      <c r="E136" s="2">
        <v>100.86</v>
      </c>
      <c r="F136" s="2">
        <v>0</v>
      </c>
    </row>
    <row r="137" spans="1:6" x14ac:dyDescent="0.25">
      <c r="A137" s="3">
        <v>39846</v>
      </c>
      <c r="B137" s="2">
        <v>100.98</v>
      </c>
      <c r="C137" s="2">
        <v>101.14</v>
      </c>
      <c r="D137" s="2">
        <v>100.24</v>
      </c>
      <c r="E137" s="2">
        <v>100.24</v>
      </c>
      <c r="F137" s="2">
        <v>0</v>
      </c>
    </row>
    <row r="138" spans="1:6" x14ac:dyDescent="0.25">
      <c r="A138" s="3">
        <v>39839</v>
      </c>
      <c r="B138" s="2">
        <v>99.57</v>
      </c>
      <c r="C138" s="2">
        <v>101.93</v>
      </c>
      <c r="D138" s="2">
        <v>99.57</v>
      </c>
      <c r="E138" s="2">
        <v>101.93</v>
      </c>
      <c r="F138" s="2">
        <v>0</v>
      </c>
    </row>
    <row r="139" spans="1:6" x14ac:dyDescent="0.25">
      <c r="A139" s="3">
        <v>39832</v>
      </c>
      <c r="B139" s="2">
        <v>102.14</v>
      </c>
      <c r="C139" s="2">
        <v>102.71</v>
      </c>
      <c r="D139" s="2">
        <v>102.14</v>
      </c>
      <c r="E139" s="2">
        <v>102.68</v>
      </c>
      <c r="F139" s="2">
        <v>0</v>
      </c>
    </row>
    <row r="140" spans="1:6" x14ac:dyDescent="0.25">
      <c r="A140" s="3">
        <v>39825</v>
      </c>
      <c r="B140" s="2">
        <v>102.91</v>
      </c>
      <c r="C140" s="2">
        <v>102.91</v>
      </c>
      <c r="D140" s="2">
        <v>102.91</v>
      </c>
      <c r="E140" s="2">
        <v>102.91</v>
      </c>
      <c r="F140" s="2">
        <v>0</v>
      </c>
    </row>
    <row r="141" spans="1:6" x14ac:dyDescent="0.25">
      <c r="A141" s="3">
        <v>39818</v>
      </c>
      <c r="B141" s="2">
        <v>103.12</v>
      </c>
      <c r="C141" s="2">
        <v>103.19</v>
      </c>
      <c r="D141" s="2">
        <v>102.98</v>
      </c>
      <c r="E141" s="2">
        <v>103.02</v>
      </c>
      <c r="F141" s="2">
        <v>0</v>
      </c>
    </row>
    <row r="142" spans="1:6" x14ac:dyDescent="0.25">
      <c r="A142" s="3">
        <v>39811</v>
      </c>
      <c r="B142" s="2">
        <v>103.22</v>
      </c>
      <c r="C142" s="2">
        <v>103.22</v>
      </c>
      <c r="D142" s="2">
        <v>102.86</v>
      </c>
      <c r="E142" s="2">
        <v>102.86</v>
      </c>
      <c r="F142" s="2">
        <v>0</v>
      </c>
    </row>
    <row r="143" spans="1:6" x14ac:dyDescent="0.25">
      <c r="A143" s="3">
        <v>39804</v>
      </c>
      <c r="B143" s="2">
        <v>102.85</v>
      </c>
      <c r="C143" s="2">
        <v>102.85</v>
      </c>
      <c r="D143" s="2">
        <v>101.74</v>
      </c>
      <c r="E143" s="2">
        <v>101.74</v>
      </c>
      <c r="F143" s="2">
        <v>0</v>
      </c>
    </row>
    <row r="144" spans="1:6" x14ac:dyDescent="0.25">
      <c r="A144" s="3">
        <v>39797</v>
      </c>
      <c r="B144" s="2">
        <v>101.25</v>
      </c>
      <c r="C144" s="2">
        <v>101.74</v>
      </c>
      <c r="D144" s="2">
        <v>100.88</v>
      </c>
      <c r="E144" s="2">
        <v>101.63</v>
      </c>
      <c r="F144" s="2">
        <v>0</v>
      </c>
    </row>
    <row r="145" spans="1:6" x14ac:dyDescent="0.25">
      <c r="A145" s="3">
        <v>39790</v>
      </c>
      <c r="B145" s="2">
        <v>101.9</v>
      </c>
      <c r="C145" s="2">
        <v>103.49</v>
      </c>
      <c r="D145" s="2">
        <v>101.9</v>
      </c>
      <c r="E145" s="2">
        <v>103.19</v>
      </c>
      <c r="F145" s="2">
        <v>0</v>
      </c>
    </row>
    <row r="146" spans="1:6" x14ac:dyDescent="0.25">
      <c r="A146" s="3">
        <v>39783</v>
      </c>
      <c r="B146" s="2">
        <v>102.61</v>
      </c>
      <c r="C146" s="2">
        <v>102.61</v>
      </c>
      <c r="D146" s="2">
        <v>101.82</v>
      </c>
      <c r="E146" s="2">
        <v>101.82</v>
      </c>
      <c r="F146" s="2">
        <v>0</v>
      </c>
    </row>
    <row r="147" spans="1:6" x14ac:dyDescent="0.25">
      <c r="A147" s="3">
        <v>39776</v>
      </c>
      <c r="B147" s="2">
        <v>101.58</v>
      </c>
      <c r="C147" s="2">
        <v>102.13</v>
      </c>
      <c r="D147" s="2">
        <v>100.99</v>
      </c>
      <c r="E147" s="2">
        <v>100.99</v>
      </c>
      <c r="F147" s="2">
        <v>0</v>
      </c>
    </row>
    <row r="148" spans="1:6" x14ac:dyDescent="0.25">
      <c r="A148" s="3">
        <v>39769</v>
      </c>
      <c r="B148" s="2">
        <v>101.01</v>
      </c>
      <c r="C148" s="2">
        <v>101.08</v>
      </c>
      <c r="D148" s="2">
        <v>100.82</v>
      </c>
      <c r="E148" s="2">
        <v>100.95</v>
      </c>
      <c r="F148" s="2">
        <v>0</v>
      </c>
    </row>
    <row r="149" spans="1:6" x14ac:dyDescent="0.25">
      <c r="A149" s="3">
        <v>39762</v>
      </c>
      <c r="B149" s="2">
        <v>100.95</v>
      </c>
      <c r="C149" s="2">
        <v>100.95</v>
      </c>
      <c r="D149" s="2">
        <v>98.56</v>
      </c>
      <c r="E149" s="2">
        <v>98.56</v>
      </c>
      <c r="F149" s="2">
        <v>0</v>
      </c>
    </row>
    <row r="150" spans="1:6" x14ac:dyDescent="0.25">
      <c r="A150" s="3">
        <v>39755</v>
      </c>
      <c r="B150" s="2">
        <v>98.33</v>
      </c>
      <c r="C150" s="2">
        <v>99.48</v>
      </c>
      <c r="D150" s="2">
        <v>98</v>
      </c>
      <c r="E150" s="2">
        <v>99.48</v>
      </c>
      <c r="F150" s="2">
        <v>0</v>
      </c>
    </row>
    <row r="151" spans="1:6" x14ac:dyDescent="0.25">
      <c r="A151" s="3">
        <v>39748</v>
      </c>
      <c r="B151" s="2">
        <v>99.39</v>
      </c>
      <c r="C151" s="2">
        <v>99.55</v>
      </c>
      <c r="D151" s="2">
        <v>98.81</v>
      </c>
      <c r="E151" s="2">
        <v>98.81</v>
      </c>
      <c r="F151" s="2">
        <v>0</v>
      </c>
    </row>
    <row r="152" spans="1:6" x14ac:dyDescent="0.25">
      <c r="A152" s="3">
        <v>39741</v>
      </c>
      <c r="B152" s="2">
        <v>98.44</v>
      </c>
      <c r="C152" s="2">
        <v>98.44</v>
      </c>
      <c r="D152" s="2">
        <v>97.67</v>
      </c>
      <c r="E152" s="2">
        <v>97.67</v>
      </c>
      <c r="F152" s="2">
        <v>0</v>
      </c>
    </row>
    <row r="153" spans="1:6" x14ac:dyDescent="0.25">
      <c r="A153" s="3">
        <v>39734</v>
      </c>
      <c r="B153" s="2">
        <v>97.69</v>
      </c>
      <c r="C153" s="2">
        <v>100.27</v>
      </c>
      <c r="D153" s="2">
        <v>97.69</v>
      </c>
      <c r="E153" s="2">
        <v>100.27</v>
      </c>
      <c r="F153" s="2">
        <v>0</v>
      </c>
    </row>
    <row r="154" spans="1:6" x14ac:dyDescent="0.25">
      <c r="A154" s="3">
        <v>39727</v>
      </c>
      <c r="B154" s="2">
        <v>100.47</v>
      </c>
      <c r="C154" s="2">
        <v>100.47</v>
      </c>
      <c r="D154" s="2">
        <v>98.79</v>
      </c>
      <c r="E154" s="2">
        <v>98.79</v>
      </c>
      <c r="F154" s="2">
        <v>0</v>
      </c>
    </row>
    <row r="155" spans="1:6" x14ac:dyDescent="0.25">
      <c r="A155" s="3">
        <v>39720</v>
      </c>
      <c r="B155" s="2">
        <v>99.15</v>
      </c>
      <c r="C155" s="2">
        <v>99.15</v>
      </c>
      <c r="D155" s="2">
        <v>98.25</v>
      </c>
      <c r="E155" s="2">
        <v>98.25</v>
      </c>
      <c r="F155" s="2">
        <v>0</v>
      </c>
    </row>
    <row r="156" spans="1:6" x14ac:dyDescent="0.25">
      <c r="A156" s="3">
        <v>39713</v>
      </c>
      <c r="B156" s="2">
        <v>98.15</v>
      </c>
      <c r="C156" s="2">
        <v>100.24</v>
      </c>
      <c r="D156" s="2">
        <v>98.15</v>
      </c>
      <c r="E156" s="2">
        <v>100.24</v>
      </c>
      <c r="F156" s="2">
        <v>0</v>
      </c>
    </row>
    <row r="157" spans="1:6" x14ac:dyDescent="0.25">
      <c r="A157" s="3">
        <v>39706</v>
      </c>
      <c r="B157" s="2">
        <v>100.29</v>
      </c>
      <c r="C157" s="2">
        <v>100.91</v>
      </c>
      <c r="D157" s="2">
        <v>99.97</v>
      </c>
      <c r="E157" s="2">
        <v>100.91</v>
      </c>
      <c r="F157" s="2">
        <v>0</v>
      </c>
    </row>
    <row r="158" spans="1:6" x14ac:dyDescent="0.25">
      <c r="A158" s="3">
        <v>39699</v>
      </c>
      <c r="B158" s="2">
        <v>100.87</v>
      </c>
      <c r="C158" s="2">
        <v>101.2</v>
      </c>
      <c r="D158" s="2">
        <v>100.77</v>
      </c>
      <c r="E158" s="2">
        <v>100.88</v>
      </c>
      <c r="F158" s="2">
        <v>0</v>
      </c>
    </row>
    <row r="159" spans="1:6" x14ac:dyDescent="0.25">
      <c r="A159" s="3">
        <v>39692</v>
      </c>
      <c r="B159" s="2">
        <v>101.03</v>
      </c>
      <c r="C159" s="2">
        <v>101.12</v>
      </c>
      <c r="D159" s="2">
        <v>100.66</v>
      </c>
      <c r="E159" s="2">
        <v>101.12</v>
      </c>
      <c r="F159" s="2">
        <v>0</v>
      </c>
    </row>
    <row r="160" spans="1:6" x14ac:dyDescent="0.25">
      <c r="A160" s="3">
        <v>39685</v>
      </c>
      <c r="B160" s="2">
        <v>101.1</v>
      </c>
      <c r="C160" s="2">
        <v>101.19</v>
      </c>
      <c r="D160" s="2">
        <v>100.56</v>
      </c>
      <c r="E160" s="2">
        <v>100.96</v>
      </c>
      <c r="F160" s="2">
        <v>0</v>
      </c>
    </row>
    <row r="161" spans="1:6" x14ac:dyDescent="0.25">
      <c r="A161" s="3">
        <v>39678</v>
      </c>
      <c r="B161" s="2">
        <v>101.14</v>
      </c>
      <c r="C161" s="2">
        <v>101.14</v>
      </c>
      <c r="D161" s="2">
        <v>100.72</v>
      </c>
      <c r="E161" s="2">
        <v>100.72</v>
      </c>
      <c r="F161" s="2">
        <v>0</v>
      </c>
    </row>
    <row r="162" spans="1:6" x14ac:dyDescent="0.25">
      <c r="A162" s="3">
        <v>39671</v>
      </c>
      <c r="B162" s="2">
        <v>100.39</v>
      </c>
      <c r="C162" s="2">
        <v>100.46</v>
      </c>
      <c r="D162" s="2">
        <v>99.9</v>
      </c>
      <c r="E162" s="2">
        <v>100.01</v>
      </c>
      <c r="F162" s="2">
        <v>0</v>
      </c>
    </row>
    <row r="163" spans="1:6" x14ac:dyDescent="0.25">
      <c r="A163" s="3">
        <v>39664</v>
      </c>
      <c r="B163" s="2">
        <v>99.87</v>
      </c>
      <c r="C163" s="2">
        <v>99.87</v>
      </c>
      <c r="D163" s="2">
        <v>99.03</v>
      </c>
      <c r="E163" s="2">
        <v>99.03</v>
      </c>
      <c r="F163" s="2">
        <v>0</v>
      </c>
    </row>
    <row r="164" spans="1:6" x14ac:dyDescent="0.25">
      <c r="A164" s="3">
        <v>39657</v>
      </c>
      <c r="B164" s="2">
        <v>98.75</v>
      </c>
      <c r="C164" s="2">
        <v>98.75</v>
      </c>
      <c r="D164" s="2">
        <v>97.85</v>
      </c>
      <c r="E164" s="2">
        <v>97.85</v>
      </c>
      <c r="F164" s="2">
        <v>0</v>
      </c>
    </row>
    <row r="165" spans="1:6" x14ac:dyDescent="0.25">
      <c r="A165" s="3">
        <v>39650</v>
      </c>
      <c r="B165" s="2">
        <v>97.79</v>
      </c>
      <c r="C165" s="2">
        <v>99.11</v>
      </c>
      <c r="D165" s="2">
        <v>97.79</v>
      </c>
      <c r="E165" s="2">
        <v>99.11</v>
      </c>
      <c r="F165" s="2">
        <v>0</v>
      </c>
    </row>
    <row r="166" spans="1:6" x14ac:dyDescent="0.25">
      <c r="A166" s="3">
        <v>39643</v>
      </c>
      <c r="B166" s="2">
        <v>99.09</v>
      </c>
      <c r="C166" s="2">
        <v>99.12</v>
      </c>
      <c r="D166" s="2">
        <v>98.97</v>
      </c>
      <c r="E166" s="2">
        <v>99.01</v>
      </c>
      <c r="F166" s="2">
        <v>0</v>
      </c>
    </row>
    <row r="167" spans="1:6" x14ac:dyDescent="0.25">
      <c r="A167" s="3">
        <v>39636</v>
      </c>
      <c r="B167" s="2">
        <v>99</v>
      </c>
      <c r="C167" s="2">
        <v>99</v>
      </c>
      <c r="D167" s="2">
        <v>97.92</v>
      </c>
      <c r="E167" s="2">
        <v>98.06</v>
      </c>
      <c r="F167" s="2">
        <v>0</v>
      </c>
    </row>
    <row r="168" spans="1:6" x14ac:dyDescent="0.25">
      <c r="A168" s="3">
        <v>39629</v>
      </c>
      <c r="B168" s="2">
        <v>98</v>
      </c>
      <c r="C168" s="2">
        <v>98.69</v>
      </c>
      <c r="D168" s="2">
        <v>98</v>
      </c>
      <c r="E168" s="2">
        <v>98.39</v>
      </c>
      <c r="F168" s="2">
        <v>0</v>
      </c>
    </row>
    <row r="169" spans="1:6" x14ac:dyDescent="0.25">
      <c r="A169" s="3">
        <v>39618</v>
      </c>
      <c r="B169" s="2">
        <v>98.24</v>
      </c>
      <c r="C169" s="2">
        <v>98.52</v>
      </c>
      <c r="D169" s="2">
        <v>98.24</v>
      </c>
      <c r="E169" s="2">
        <v>98.39</v>
      </c>
      <c r="F169" s="2">
        <v>0</v>
      </c>
    </row>
    <row r="170" spans="1:6" x14ac:dyDescent="0.25">
      <c r="A170" s="3">
        <v>39615</v>
      </c>
      <c r="B170" s="2">
        <v>98.22</v>
      </c>
      <c r="C170" s="2">
        <v>98.69</v>
      </c>
      <c r="D170" s="2">
        <v>98.18</v>
      </c>
      <c r="E170" s="2">
        <v>98.69</v>
      </c>
      <c r="F170" s="2">
        <v>0</v>
      </c>
    </row>
    <row r="171" spans="1:6" x14ac:dyDescent="0.25">
      <c r="A171" s="3">
        <v>39608</v>
      </c>
      <c r="B171" s="2">
        <v>98.87</v>
      </c>
      <c r="C171" s="2">
        <v>99.66</v>
      </c>
      <c r="D171" s="2">
        <v>98.87</v>
      </c>
      <c r="E171" s="2">
        <v>99.44</v>
      </c>
      <c r="F171" s="2">
        <v>0</v>
      </c>
    </row>
    <row r="172" spans="1:6" x14ac:dyDescent="0.25">
      <c r="A172" s="3">
        <v>39601</v>
      </c>
      <c r="B172" s="2">
        <v>99.85</v>
      </c>
      <c r="C172" s="2">
        <v>99.97</v>
      </c>
      <c r="D172" s="2">
        <v>99.37</v>
      </c>
      <c r="E172" s="2">
        <v>99.97</v>
      </c>
      <c r="F172" s="2">
        <v>0</v>
      </c>
    </row>
    <row r="173" spans="1:6" x14ac:dyDescent="0.25">
      <c r="A173" s="3">
        <v>39594</v>
      </c>
      <c r="B173" s="2">
        <v>100.08</v>
      </c>
      <c r="C173" s="2">
        <v>100.63</v>
      </c>
      <c r="D173" s="2">
        <v>100.08</v>
      </c>
      <c r="E173" s="2">
        <v>100.63</v>
      </c>
      <c r="F173" s="2">
        <v>0</v>
      </c>
    </row>
    <row r="174" spans="1:6" x14ac:dyDescent="0.25">
      <c r="A174" s="3">
        <v>39587</v>
      </c>
      <c r="B174" s="2">
        <v>100.5</v>
      </c>
      <c r="C174" s="2">
        <v>101</v>
      </c>
      <c r="D174" s="2">
        <v>100.45</v>
      </c>
      <c r="E174" s="2">
        <v>101</v>
      </c>
      <c r="F174" s="2">
        <v>0</v>
      </c>
    </row>
    <row r="175" spans="1:6" x14ac:dyDescent="0.25">
      <c r="A175" s="3">
        <v>39577</v>
      </c>
      <c r="B175" s="2">
        <v>101.65</v>
      </c>
      <c r="C175" s="2">
        <v>101.65</v>
      </c>
      <c r="D175" s="2">
        <v>100.95</v>
      </c>
      <c r="E175" s="2">
        <v>101</v>
      </c>
      <c r="F175" s="2">
        <v>0</v>
      </c>
    </row>
    <row r="176" spans="1:6" x14ac:dyDescent="0.25">
      <c r="A176" s="3">
        <v>39573</v>
      </c>
      <c r="B176" s="2">
        <v>100.83</v>
      </c>
      <c r="C176" s="2">
        <v>100.83</v>
      </c>
      <c r="D176" s="2">
        <v>100.61</v>
      </c>
      <c r="E176" s="2">
        <v>100.64</v>
      </c>
      <c r="F176" s="2">
        <v>0</v>
      </c>
    </row>
    <row r="177" spans="1:6" x14ac:dyDescent="0.25">
      <c r="A177" s="3">
        <v>39566</v>
      </c>
      <c r="B177" s="2">
        <v>100.22</v>
      </c>
      <c r="C177" s="2">
        <v>100.26</v>
      </c>
      <c r="D177" s="2">
        <v>100.08</v>
      </c>
      <c r="E177" s="2">
        <v>100.14</v>
      </c>
      <c r="F177" s="2">
        <v>0</v>
      </c>
    </row>
    <row r="178" spans="1:6" x14ac:dyDescent="0.25">
      <c r="A178" s="3">
        <v>39559</v>
      </c>
      <c r="B178" s="2">
        <v>100.26</v>
      </c>
      <c r="C178" s="2">
        <v>100.8</v>
      </c>
      <c r="D178" s="2">
        <v>100.05</v>
      </c>
      <c r="E178" s="2">
        <v>100.8</v>
      </c>
      <c r="F178" s="2">
        <v>0</v>
      </c>
    </row>
    <row r="179" spans="1:6" x14ac:dyDescent="0.25">
      <c r="A179" s="3">
        <v>39552</v>
      </c>
      <c r="B179" s="2">
        <v>101.13</v>
      </c>
      <c r="C179" s="2">
        <v>101.18</v>
      </c>
      <c r="D179" s="2">
        <v>100.53</v>
      </c>
      <c r="E179" s="2">
        <v>100.53</v>
      </c>
      <c r="F179" s="2">
        <v>0</v>
      </c>
    </row>
    <row r="180" spans="1:6" x14ac:dyDescent="0.25">
      <c r="A180" s="3">
        <v>39545</v>
      </c>
      <c r="B180" s="2">
        <v>100.55</v>
      </c>
      <c r="C180" s="2">
        <v>100.75</v>
      </c>
      <c r="D180" s="2">
        <v>100.35</v>
      </c>
      <c r="E180" s="2">
        <v>100.35</v>
      </c>
      <c r="F180" s="2">
        <v>0</v>
      </c>
    </row>
    <row r="181" spans="1:6" x14ac:dyDescent="0.25">
      <c r="A181" s="3">
        <v>39538</v>
      </c>
      <c r="B181" s="2">
        <v>100.53</v>
      </c>
      <c r="C181" s="2">
        <v>100.57</v>
      </c>
      <c r="D181" s="2">
        <v>100.32</v>
      </c>
      <c r="E181" s="2">
        <v>100.57</v>
      </c>
      <c r="F181" s="2">
        <v>0</v>
      </c>
    </row>
    <row r="182" spans="1:6" x14ac:dyDescent="0.25">
      <c r="A182" s="3">
        <v>39524</v>
      </c>
      <c r="B182" s="2">
        <v>100</v>
      </c>
      <c r="C182" s="2">
        <v>100</v>
      </c>
      <c r="D182" s="2">
        <v>100</v>
      </c>
      <c r="E182" s="2">
        <v>100</v>
      </c>
      <c r="F182" s="2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opLeftCell="A152" workbookViewId="0">
      <selection activeCell="A7" sqref="A7"/>
    </sheetView>
  </sheetViews>
  <sheetFormatPr defaultColWidth="8.85546875" defaultRowHeight="15" x14ac:dyDescent="0.25"/>
  <cols>
    <col min="1" max="1" width="17.28515625" customWidth="1"/>
    <col min="9" max="9" width="16" customWidth="1"/>
  </cols>
  <sheetData>
    <row r="1" spans="1:14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3" spans="1:14" x14ac:dyDescent="0.25">
      <c r="A3" s="3">
        <v>40784</v>
      </c>
      <c r="B3" s="2">
        <v>692.29</v>
      </c>
      <c r="C3" s="2">
        <v>692.29</v>
      </c>
      <c r="D3" s="2">
        <v>667.25</v>
      </c>
      <c r="E3" s="2">
        <v>667.25</v>
      </c>
      <c r="F3" s="2">
        <v>0</v>
      </c>
      <c r="I3" s="3">
        <v>40917</v>
      </c>
      <c r="J3" s="2">
        <v>680.2</v>
      </c>
      <c r="K3" s="2">
        <v>695.36</v>
      </c>
      <c r="L3" s="2">
        <v>680.2</v>
      </c>
      <c r="M3" s="2">
        <v>695.36</v>
      </c>
      <c r="N3" s="2">
        <v>0</v>
      </c>
    </row>
    <row r="4" spans="1:14" x14ac:dyDescent="0.25">
      <c r="A4" s="3">
        <v>40777</v>
      </c>
      <c r="B4" s="2">
        <v>663.4</v>
      </c>
      <c r="C4" s="2">
        <v>713.9</v>
      </c>
      <c r="D4" s="2">
        <v>663.4</v>
      </c>
      <c r="E4" s="2">
        <v>713.9</v>
      </c>
      <c r="F4" s="2">
        <v>0</v>
      </c>
      <c r="I4" s="3">
        <v>40910</v>
      </c>
      <c r="J4" s="2">
        <v>688.15</v>
      </c>
      <c r="K4" s="2">
        <v>688.15</v>
      </c>
      <c r="L4" s="2">
        <v>663.33</v>
      </c>
      <c r="M4" s="2">
        <v>667.14</v>
      </c>
      <c r="N4" s="2">
        <v>0</v>
      </c>
    </row>
    <row r="5" spans="1:14" x14ac:dyDescent="0.25">
      <c r="A5" s="3">
        <v>40767</v>
      </c>
      <c r="B5" s="2">
        <v>716.76</v>
      </c>
      <c r="C5" s="2">
        <v>716.76</v>
      </c>
      <c r="D5" s="2">
        <v>674.28</v>
      </c>
      <c r="E5" s="2">
        <v>699.99</v>
      </c>
      <c r="F5" s="2">
        <v>0</v>
      </c>
      <c r="I5" s="3">
        <v>40900</v>
      </c>
      <c r="J5" s="2">
        <v>665.97</v>
      </c>
      <c r="K5" s="2">
        <v>665.97</v>
      </c>
      <c r="L5" s="2">
        <v>654.38</v>
      </c>
      <c r="M5" s="2">
        <v>658.71</v>
      </c>
      <c r="N5" s="2">
        <v>0</v>
      </c>
    </row>
    <row r="6" spans="1:14" x14ac:dyDescent="0.25">
      <c r="A6" s="3">
        <v>40763</v>
      </c>
      <c r="B6" s="2">
        <v>682.03</v>
      </c>
      <c r="C6" s="2">
        <v>773.88</v>
      </c>
      <c r="D6" s="2">
        <v>682.03</v>
      </c>
      <c r="E6" s="2">
        <v>773.88</v>
      </c>
      <c r="F6" s="2">
        <v>0</v>
      </c>
      <c r="I6" s="3">
        <v>40896</v>
      </c>
      <c r="J6" s="2">
        <v>641.12</v>
      </c>
      <c r="K6" s="2">
        <v>656.94</v>
      </c>
      <c r="L6" s="2">
        <v>638.37</v>
      </c>
      <c r="M6" s="2">
        <v>656.94</v>
      </c>
      <c r="N6" s="2">
        <v>0</v>
      </c>
    </row>
    <row r="7" spans="1:14" x14ac:dyDescent="0.25">
      <c r="A7" s="3">
        <v>40756</v>
      </c>
      <c r="B7" s="2">
        <v>792.6</v>
      </c>
      <c r="C7" s="2">
        <v>838.41</v>
      </c>
      <c r="D7" s="2">
        <v>792.6</v>
      </c>
      <c r="E7" s="2">
        <v>838.41</v>
      </c>
      <c r="F7" s="2">
        <v>0</v>
      </c>
      <c r="I7" s="3">
        <v>40889</v>
      </c>
      <c r="J7" s="2">
        <v>656.68</v>
      </c>
      <c r="K7" s="2">
        <v>677.68</v>
      </c>
      <c r="L7" s="2">
        <v>656.68</v>
      </c>
      <c r="M7" s="2">
        <v>677.68</v>
      </c>
      <c r="N7" s="2">
        <v>0</v>
      </c>
    </row>
    <row r="8" spans="1:14" x14ac:dyDescent="0.25">
      <c r="A8" s="3">
        <v>40749</v>
      </c>
      <c r="B8" s="2">
        <v>841.49</v>
      </c>
      <c r="C8" s="2">
        <v>847.84</v>
      </c>
      <c r="D8" s="2">
        <v>821.77</v>
      </c>
      <c r="E8" s="2">
        <v>821.77</v>
      </c>
      <c r="F8" s="2">
        <v>0</v>
      </c>
      <c r="I8" s="3">
        <v>40882</v>
      </c>
      <c r="J8" s="2">
        <v>682.58</v>
      </c>
      <c r="K8" s="2">
        <v>682.58</v>
      </c>
      <c r="L8" s="2">
        <v>645.07000000000005</v>
      </c>
      <c r="M8" s="2">
        <v>645.07000000000005</v>
      </c>
      <c r="N8" s="2">
        <v>0</v>
      </c>
    </row>
    <row r="9" spans="1:14" x14ac:dyDescent="0.25">
      <c r="A9" s="3">
        <v>40742</v>
      </c>
      <c r="B9" s="2">
        <v>809.79</v>
      </c>
      <c r="C9" s="2">
        <v>841.11</v>
      </c>
      <c r="D9" s="2">
        <v>809.79</v>
      </c>
      <c r="E9" s="2">
        <v>835.67</v>
      </c>
      <c r="F9" s="2">
        <v>0</v>
      </c>
      <c r="I9" s="3">
        <v>40875</v>
      </c>
      <c r="J9" s="2">
        <v>643.57000000000005</v>
      </c>
      <c r="K9" s="2">
        <v>643.57000000000005</v>
      </c>
      <c r="L9" s="2">
        <v>612.45000000000005</v>
      </c>
      <c r="M9" s="2">
        <v>621.88</v>
      </c>
      <c r="N9" s="2">
        <v>0</v>
      </c>
    </row>
    <row r="10" spans="1:14" x14ac:dyDescent="0.25">
      <c r="A10" s="3">
        <v>40735</v>
      </c>
      <c r="B10" s="2">
        <v>839.57</v>
      </c>
      <c r="C10" s="2">
        <v>876.77</v>
      </c>
      <c r="D10" s="2">
        <v>839.57</v>
      </c>
      <c r="E10" s="2">
        <v>876.77</v>
      </c>
      <c r="F10" s="2">
        <v>0</v>
      </c>
      <c r="I10" s="3">
        <v>40868</v>
      </c>
      <c r="J10" s="2">
        <v>626.72</v>
      </c>
      <c r="K10" s="2">
        <v>662.25</v>
      </c>
      <c r="L10" s="2">
        <v>626.72</v>
      </c>
      <c r="M10" s="2">
        <v>660.88</v>
      </c>
      <c r="N10" s="2">
        <v>0</v>
      </c>
    </row>
    <row r="11" spans="1:14" x14ac:dyDescent="0.25">
      <c r="A11" s="3">
        <v>40728</v>
      </c>
      <c r="B11" s="2">
        <v>882.94</v>
      </c>
      <c r="C11" s="2">
        <v>882.94</v>
      </c>
      <c r="D11" s="2">
        <v>842.02</v>
      </c>
      <c r="E11" s="2">
        <v>842.02</v>
      </c>
      <c r="F11" s="2">
        <v>0</v>
      </c>
      <c r="I11" s="3">
        <v>40861</v>
      </c>
      <c r="J11" s="2">
        <v>671.61</v>
      </c>
      <c r="K11" s="2">
        <v>671.61</v>
      </c>
      <c r="L11" s="2">
        <v>661.76</v>
      </c>
      <c r="M11" s="2">
        <v>671.34</v>
      </c>
      <c r="N11" s="2">
        <v>0</v>
      </c>
    </row>
    <row r="12" spans="1:14" x14ac:dyDescent="0.25">
      <c r="A12" s="3">
        <v>40721</v>
      </c>
      <c r="B12" s="2">
        <v>834.73</v>
      </c>
      <c r="C12" s="2">
        <v>858.22</v>
      </c>
      <c r="D12" s="2">
        <v>834.15</v>
      </c>
      <c r="E12" s="2">
        <v>858.22</v>
      </c>
      <c r="F12" s="2">
        <v>0</v>
      </c>
      <c r="I12" s="3">
        <v>40854</v>
      </c>
      <c r="J12" s="2">
        <v>665.19</v>
      </c>
      <c r="K12" s="2">
        <v>678.3</v>
      </c>
      <c r="L12" s="2">
        <v>661.37</v>
      </c>
      <c r="M12" s="2">
        <v>661.37</v>
      </c>
      <c r="N12" s="2">
        <v>0</v>
      </c>
    </row>
    <row r="13" spans="1:14" x14ac:dyDescent="0.25">
      <c r="A13" s="3">
        <v>40714</v>
      </c>
      <c r="B13" s="2">
        <v>842.04</v>
      </c>
      <c r="C13" s="2">
        <v>857.38</v>
      </c>
      <c r="D13" s="2">
        <v>842.04</v>
      </c>
      <c r="E13" s="2">
        <v>857.38</v>
      </c>
      <c r="F13" s="2">
        <v>0</v>
      </c>
      <c r="I13" s="3">
        <v>40847</v>
      </c>
      <c r="J13" s="2">
        <v>686.64</v>
      </c>
      <c r="K13" s="2">
        <v>716.19</v>
      </c>
      <c r="L13" s="2">
        <v>682.69</v>
      </c>
      <c r="M13" s="2">
        <v>684.83</v>
      </c>
      <c r="N13" s="2">
        <v>0</v>
      </c>
    </row>
    <row r="14" spans="1:14" x14ac:dyDescent="0.25">
      <c r="A14" s="3">
        <v>40704</v>
      </c>
      <c r="B14" s="2">
        <v>847.77</v>
      </c>
      <c r="C14" s="2">
        <v>860.12</v>
      </c>
      <c r="D14" s="2">
        <v>847.77</v>
      </c>
      <c r="E14" s="2">
        <v>860.12</v>
      </c>
      <c r="F14" s="2">
        <v>0</v>
      </c>
      <c r="I14" s="3">
        <v>40840</v>
      </c>
      <c r="J14" s="2">
        <v>685.94</v>
      </c>
      <c r="K14" s="2">
        <v>685.94</v>
      </c>
      <c r="L14" s="2">
        <v>658.08</v>
      </c>
      <c r="M14" s="2">
        <v>672.17</v>
      </c>
      <c r="N14" s="2">
        <v>0</v>
      </c>
    </row>
    <row r="15" spans="1:14" x14ac:dyDescent="0.25">
      <c r="A15" s="3">
        <v>40700</v>
      </c>
      <c r="B15" s="2">
        <v>859.64</v>
      </c>
      <c r="C15" s="2">
        <v>879.64</v>
      </c>
      <c r="D15" s="2">
        <v>859.64</v>
      </c>
      <c r="E15" s="2">
        <v>879.64</v>
      </c>
      <c r="F15" s="2">
        <v>0</v>
      </c>
      <c r="I15" s="3">
        <v>40833</v>
      </c>
      <c r="J15" s="2">
        <v>674.18</v>
      </c>
      <c r="K15" s="2">
        <v>685.09</v>
      </c>
      <c r="L15" s="2">
        <v>669.39</v>
      </c>
      <c r="M15" s="2">
        <v>669.39</v>
      </c>
      <c r="N15" s="2">
        <v>0</v>
      </c>
    </row>
    <row r="16" spans="1:14" x14ac:dyDescent="0.25">
      <c r="A16" s="3">
        <v>40693</v>
      </c>
      <c r="B16" s="2">
        <v>867.87</v>
      </c>
      <c r="C16" s="2">
        <v>868.52</v>
      </c>
      <c r="D16" s="2">
        <v>859.68</v>
      </c>
      <c r="E16" s="2">
        <v>859.68</v>
      </c>
      <c r="F16" s="2">
        <v>0</v>
      </c>
      <c r="I16" s="3">
        <v>40826</v>
      </c>
      <c r="J16" s="2">
        <v>671.4</v>
      </c>
      <c r="K16" s="2">
        <v>671.4</v>
      </c>
      <c r="L16" s="2">
        <v>604.74</v>
      </c>
      <c r="M16" s="2">
        <v>604.74</v>
      </c>
      <c r="N16" s="2">
        <v>0</v>
      </c>
    </row>
    <row r="17" spans="1:14" x14ac:dyDescent="0.25">
      <c r="A17" s="3">
        <v>40686</v>
      </c>
      <c r="B17" s="2">
        <v>857.47</v>
      </c>
      <c r="C17" s="2">
        <v>874.61</v>
      </c>
      <c r="D17" s="2">
        <v>857.47</v>
      </c>
      <c r="E17" s="2">
        <v>861.55</v>
      </c>
      <c r="F17" s="2">
        <v>0</v>
      </c>
      <c r="I17" s="3">
        <v>40819</v>
      </c>
      <c r="J17" s="2">
        <v>626.03</v>
      </c>
      <c r="K17" s="2">
        <v>656.42</v>
      </c>
      <c r="L17" s="2">
        <v>626.03</v>
      </c>
      <c r="M17" s="2">
        <v>656.42</v>
      </c>
      <c r="N17" s="2">
        <v>0</v>
      </c>
    </row>
    <row r="18" spans="1:14" x14ac:dyDescent="0.25">
      <c r="A18" s="3">
        <v>40679</v>
      </c>
      <c r="B18" s="2">
        <v>870.01</v>
      </c>
      <c r="C18" s="2">
        <v>881.81</v>
      </c>
      <c r="D18" s="2">
        <v>870.01</v>
      </c>
      <c r="E18" s="2">
        <v>880.42</v>
      </c>
      <c r="F18" s="2">
        <v>0</v>
      </c>
      <c r="I18" s="3">
        <v>40812</v>
      </c>
      <c r="J18" s="2">
        <v>623.4</v>
      </c>
      <c r="K18" s="2">
        <v>653.57000000000005</v>
      </c>
      <c r="L18" s="2">
        <v>612.73</v>
      </c>
      <c r="M18" s="2">
        <v>653.57000000000005</v>
      </c>
      <c r="N18" s="2">
        <v>0</v>
      </c>
    </row>
    <row r="19" spans="1:14" x14ac:dyDescent="0.25">
      <c r="A19" s="3">
        <v>40672</v>
      </c>
      <c r="B19" s="2">
        <v>872.01</v>
      </c>
      <c r="C19" s="2">
        <v>884.92</v>
      </c>
      <c r="D19" s="2">
        <v>868.9</v>
      </c>
      <c r="E19" s="2">
        <v>884.92</v>
      </c>
      <c r="F19" s="2">
        <v>0</v>
      </c>
      <c r="I19" s="3">
        <v>40805</v>
      </c>
      <c r="J19" s="2">
        <v>649.32000000000005</v>
      </c>
      <c r="K19" s="2">
        <v>669.61</v>
      </c>
      <c r="L19" s="2">
        <v>633.76</v>
      </c>
      <c r="M19" s="2">
        <v>633.76</v>
      </c>
      <c r="N19" s="2">
        <v>0</v>
      </c>
    </row>
    <row r="20" spans="1:14" x14ac:dyDescent="0.25">
      <c r="A20" s="3">
        <v>40665</v>
      </c>
      <c r="B20" s="2">
        <v>887.09</v>
      </c>
      <c r="C20" s="2">
        <v>887.11</v>
      </c>
      <c r="D20" s="2">
        <v>878.08</v>
      </c>
      <c r="E20" s="2">
        <v>878.08</v>
      </c>
      <c r="F20" s="2">
        <v>0</v>
      </c>
      <c r="I20" s="3">
        <v>40798</v>
      </c>
      <c r="J20" s="2">
        <v>627.33000000000004</v>
      </c>
      <c r="K20" s="2">
        <v>672.23</v>
      </c>
      <c r="L20" s="2">
        <v>627.33000000000004</v>
      </c>
      <c r="M20" s="2">
        <v>645.35</v>
      </c>
      <c r="N20" s="2">
        <v>0</v>
      </c>
    </row>
    <row r="21" spans="1:14" x14ac:dyDescent="0.25">
      <c r="A21" s="3">
        <v>40654</v>
      </c>
      <c r="B21" s="2">
        <v>875.35</v>
      </c>
      <c r="C21" s="2">
        <v>875.35</v>
      </c>
      <c r="D21" s="2">
        <v>854.21</v>
      </c>
      <c r="E21" s="2">
        <v>854.21</v>
      </c>
      <c r="F21" s="2">
        <v>0</v>
      </c>
      <c r="I21" s="3">
        <v>40791</v>
      </c>
      <c r="J21" s="2">
        <v>652.33000000000004</v>
      </c>
      <c r="K21" s="2">
        <v>712.08</v>
      </c>
      <c r="L21" s="2">
        <v>652.33000000000004</v>
      </c>
      <c r="M21" s="2">
        <v>694.24</v>
      </c>
      <c r="N21" s="2">
        <v>0</v>
      </c>
    </row>
    <row r="22" spans="1:14" x14ac:dyDescent="0.25">
      <c r="A22" s="3">
        <v>40651</v>
      </c>
      <c r="B22" s="2">
        <v>851.5</v>
      </c>
      <c r="C22" s="2">
        <v>874.7</v>
      </c>
      <c r="D22" s="2">
        <v>851.5</v>
      </c>
      <c r="E22" s="2">
        <v>869.77</v>
      </c>
      <c r="F22" s="2">
        <v>0</v>
      </c>
      <c r="I22" s="3">
        <v>40784</v>
      </c>
      <c r="J22" s="2">
        <v>692.29</v>
      </c>
      <c r="K22" s="2">
        <v>692.29</v>
      </c>
      <c r="L22" s="2">
        <v>667.25</v>
      </c>
      <c r="M22" s="2">
        <v>667.25</v>
      </c>
      <c r="N22" s="2">
        <v>0</v>
      </c>
    </row>
    <row r="23" spans="1:14" x14ac:dyDescent="0.25">
      <c r="A23" s="3">
        <v>40644</v>
      </c>
      <c r="B23" s="2">
        <v>884.09</v>
      </c>
      <c r="C23" s="2">
        <v>887.65</v>
      </c>
      <c r="D23" s="2">
        <v>881.91</v>
      </c>
      <c r="E23" s="2">
        <v>881.91</v>
      </c>
      <c r="F23" s="2">
        <v>0</v>
      </c>
      <c r="I23" s="3">
        <v>40777</v>
      </c>
      <c r="J23" s="2">
        <v>663.4</v>
      </c>
      <c r="K23" s="2">
        <v>713.9</v>
      </c>
      <c r="L23" s="2">
        <v>663.4</v>
      </c>
      <c r="M23" s="2">
        <v>713.9</v>
      </c>
      <c r="N23" s="2">
        <v>0</v>
      </c>
    </row>
    <row r="24" spans="1:14" x14ac:dyDescent="0.25">
      <c r="A24" s="3">
        <v>40637</v>
      </c>
      <c r="B24" s="2">
        <v>885.16</v>
      </c>
      <c r="C24" s="2">
        <v>885.16</v>
      </c>
      <c r="D24" s="2">
        <v>873.5</v>
      </c>
      <c r="E24" s="2">
        <v>875.14</v>
      </c>
      <c r="F24" s="2">
        <v>0</v>
      </c>
      <c r="I24" s="3">
        <v>40767</v>
      </c>
      <c r="J24" s="2">
        <v>716.76</v>
      </c>
      <c r="K24" s="2">
        <v>716.76</v>
      </c>
      <c r="L24" s="2">
        <v>674.28</v>
      </c>
      <c r="M24" s="2">
        <v>699.99</v>
      </c>
      <c r="N24" s="2">
        <v>0</v>
      </c>
    </row>
    <row r="25" spans="1:14" x14ac:dyDescent="0.25">
      <c r="A25" s="3">
        <v>40630</v>
      </c>
      <c r="B25" s="2">
        <v>875.36</v>
      </c>
      <c r="C25" s="2">
        <v>875.36</v>
      </c>
      <c r="D25" s="2">
        <v>858.16</v>
      </c>
      <c r="E25" s="2">
        <v>858.16</v>
      </c>
      <c r="F25" s="2">
        <v>0</v>
      </c>
      <c r="I25" s="3">
        <v>40763</v>
      </c>
      <c r="J25" s="2">
        <v>682.03</v>
      </c>
      <c r="K25" s="2">
        <v>773.88</v>
      </c>
      <c r="L25" s="2">
        <v>682.03</v>
      </c>
      <c r="M25" s="2">
        <v>773.88</v>
      </c>
      <c r="N25" s="2">
        <v>0</v>
      </c>
    </row>
    <row r="26" spans="1:14" x14ac:dyDescent="0.25">
      <c r="A26" s="3">
        <v>40623</v>
      </c>
      <c r="B26" s="2">
        <v>860.69</v>
      </c>
      <c r="C26" s="2">
        <v>860.69</v>
      </c>
      <c r="D26" s="2">
        <v>824.7</v>
      </c>
      <c r="E26" s="2">
        <v>842.28</v>
      </c>
      <c r="F26" s="2">
        <v>0</v>
      </c>
      <c r="I26" s="3">
        <v>40756</v>
      </c>
      <c r="J26" s="2">
        <v>792.6</v>
      </c>
      <c r="K26" s="2">
        <v>838.41</v>
      </c>
      <c r="L26" s="2">
        <v>792.6</v>
      </c>
      <c r="M26" s="2">
        <v>838.41</v>
      </c>
      <c r="N26" s="2">
        <v>0</v>
      </c>
    </row>
    <row r="27" spans="1:14" x14ac:dyDescent="0.25">
      <c r="A27" s="3">
        <v>40616</v>
      </c>
      <c r="B27" s="2">
        <v>859.99</v>
      </c>
      <c r="C27" s="2">
        <v>881.07</v>
      </c>
      <c r="D27" s="2">
        <v>859.99</v>
      </c>
      <c r="E27" s="2">
        <v>879.25</v>
      </c>
      <c r="F27" s="2">
        <v>0</v>
      </c>
      <c r="I27" s="3">
        <v>40749</v>
      </c>
      <c r="J27" s="2">
        <v>841.49</v>
      </c>
      <c r="K27" s="2">
        <v>847.84</v>
      </c>
      <c r="L27" s="2">
        <v>821.77</v>
      </c>
      <c r="M27" s="2">
        <v>821.77</v>
      </c>
      <c r="N27" s="2">
        <v>0</v>
      </c>
    </row>
    <row r="28" spans="1:14" x14ac:dyDescent="0.25">
      <c r="A28" s="3">
        <v>40609</v>
      </c>
      <c r="B28" s="2">
        <v>876.13</v>
      </c>
      <c r="C28" s="2">
        <v>884.35</v>
      </c>
      <c r="D28" s="2">
        <v>873.16</v>
      </c>
      <c r="E28" s="2">
        <v>884.35</v>
      </c>
      <c r="F28" s="2">
        <v>0</v>
      </c>
      <c r="I28" s="3">
        <v>40742</v>
      </c>
      <c r="J28" s="2">
        <v>809.79</v>
      </c>
      <c r="K28" s="2">
        <v>841.11</v>
      </c>
      <c r="L28" s="2">
        <v>809.79</v>
      </c>
      <c r="M28" s="2">
        <v>835.67</v>
      </c>
      <c r="N28" s="2">
        <v>0</v>
      </c>
    </row>
    <row r="29" spans="1:14" x14ac:dyDescent="0.25">
      <c r="A29" s="3">
        <v>40602</v>
      </c>
      <c r="B29" s="2">
        <v>889.3</v>
      </c>
      <c r="C29" s="2">
        <v>889.3</v>
      </c>
      <c r="D29" s="2">
        <v>864.2</v>
      </c>
      <c r="E29" s="2">
        <v>879.8</v>
      </c>
      <c r="F29" s="2">
        <v>0</v>
      </c>
      <c r="I29" s="3">
        <v>40735</v>
      </c>
      <c r="J29" s="2">
        <v>839.57</v>
      </c>
      <c r="K29" s="2">
        <v>876.77</v>
      </c>
      <c r="L29" s="2">
        <v>839.57</v>
      </c>
      <c r="M29" s="2">
        <v>876.77</v>
      </c>
      <c r="N29" s="2">
        <v>0</v>
      </c>
    </row>
    <row r="30" spans="1:14" x14ac:dyDescent="0.25">
      <c r="A30" s="3">
        <v>40595</v>
      </c>
      <c r="B30" s="2">
        <v>887.08</v>
      </c>
      <c r="C30" s="2">
        <v>904.77</v>
      </c>
      <c r="D30" s="2">
        <v>887.08</v>
      </c>
      <c r="E30" s="2">
        <v>900.49</v>
      </c>
      <c r="F30" s="2">
        <v>0</v>
      </c>
      <c r="I30" s="3">
        <v>40728</v>
      </c>
      <c r="J30" s="2">
        <v>882.94</v>
      </c>
      <c r="K30" s="2">
        <v>882.94</v>
      </c>
      <c r="L30" s="2">
        <v>842.02</v>
      </c>
      <c r="M30" s="2">
        <v>842.02</v>
      </c>
      <c r="N30" s="2">
        <v>0</v>
      </c>
    </row>
    <row r="31" spans="1:14" x14ac:dyDescent="0.25">
      <c r="A31" s="3">
        <v>40588</v>
      </c>
      <c r="B31" s="2">
        <v>895.55</v>
      </c>
      <c r="C31" s="2">
        <v>896.62</v>
      </c>
      <c r="D31" s="2">
        <v>889.11</v>
      </c>
      <c r="E31" s="2">
        <v>896.62</v>
      </c>
      <c r="F31" s="2">
        <v>0</v>
      </c>
      <c r="I31" s="3">
        <v>40721</v>
      </c>
      <c r="J31" s="2">
        <v>834.73</v>
      </c>
      <c r="K31" s="2">
        <v>858.22</v>
      </c>
      <c r="L31" s="2">
        <v>834.15</v>
      </c>
      <c r="M31" s="2">
        <v>858.22</v>
      </c>
      <c r="N31" s="2">
        <v>0</v>
      </c>
    </row>
    <row r="32" spans="1:14" x14ac:dyDescent="0.25">
      <c r="A32" s="3">
        <v>40581</v>
      </c>
      <c r="B32" s="2">
        <v>894.79</v>
      </c>
      <c r="C32" s="2">
        <v>894.79</v>
      </c>
      <c r="D32" s="2">
        <v>881.4</v>
      </c>
      <c r="E32" s="2">
        <v>885.37</v>
      </c>
      <c r="F32" s="2">
        <v>0</v>
      </c>
      <c r="I32" s="3">
        <v>40714</v>
      </c>
      <c r="J32" s="2">
        <v>842.04</v>
      </c>
      <c r="K32" s="2">
        <v>857.38</v>
      </c>
      <c r="L32" s="2">
        <v>842.04</v>
      </c>
      <c r="M32" s="2">
        <v>857.38</v>
      </c>
      <c r="N32" s="2">
        <v>0</v>
      </c>
    </row>
    <row r="33" spans="1:14" x14ac:dyDescent="0.25">
      <c r="A33" s="3">
        <v>40574</v>
      </c>
      <c r="B33" s="2">
        <v>870.32</v>
      </c>
      <c r="C33" s="2">
        <v>880.08</v>
      </c>
      <c r="D33" s="2">
        <v>865.75</v>
      </c>
      <c r="E33" s="2">
        <v>865.75</v>
      </c>
      <c r="F33" s="2">
        <v>0</v>
      </c>
      <c r="I33" s="3">
        <v>40704</v>
      </c>
      <c r="J33" s="2">
        <v>847.77</v>
      </c>
      <c r="K33" s="2">
        <v>860.12</v>
      </c>
      <c r="L33" s="2">
        <v>847.77</v>
      </c>
      <c r="M33" s="2">
        <v>860.12</v>
      </c>
      <c r="N33" s="2">
        <v>0</v>
      </c>
    </row>
    <row r="34" spans="1:14" x14ac:dyDescent="0.25">
      <c r="A34" s="3">
        <v>40567</v>
      </c>
      <c r="B34" s="2">
        <v>868.6</v>
      </c>
      <c r="C34" s="2">
        <v>878</v>
      </c>
      <c r="D34" s="2">
        <v>859.92</v>
      </c>
      <c r="E34" s="2">
        <v>878</v>
      </c>
      <c r="F34" s="2">
        <v>0</v>
      </c>
      <c r="I34" s="3">
        <v>40700</v>
      </c>
      <c r="J34" s="2">
        <v>859.64</v>
      </c>
      <c r="K34" s="2">
        <v>879.64</v>
      </c>
      <c r="L34" s="2">
        <v>859.64</v>
      </c>
      <c r="M34" s="2">
        <v>879.64</v>
      </c>
      <c r="N34" s="2">
        <v>0</v>
      </c>
    </row>
    <row r="35" spans="1:14" x14ac:dyDescent="0.25">
      <c r="A35" s="3">
        <v>40560</v>
      </c>
      <c r="B35" s="2">
        <v>869.49</v>
      </c>
      <c r="C35" s="2">
        <v>871.63</v>
      </c>
      <c r="D35" s="2">
        <v>857.77</v>
      </c>
      <c r="E35" s="2">
        <v>857.77</v>
      </c>
      <c r="F35" s="2">
        <v>0</v>
      </c>
      <c r="I35" s="3">
        <v>40693</v>
      </c>
      <c r="J35" s="2">
        <v>867.87</v>
      </c>
      <c r="K35" s="2">
        <v>868.52</v>
      </c>
      <c r="L35" s="2">
        <v>859.68</v>
      </c>
      <c r="M35" s="2">
        <v>859.68</v>
      </c>
      <c r="N35" s="2">
        <v>0</v>
      </c>
    </row>
    <row r="36" spans="1:14" x14ac:dyDescent="0.25">
      <c r="A36" s="3">
        <v>40553</v>
      </c>
      <c r="B36" s="2">
        <v>843.06</v>
      </c>
      <c r="C36" s="2">
        <v>864.57</v>
      </c>
      <c r="D36" s="2">
        <v>843.06</v>
      </c>
      <c r="E36" s="2">
        <v>864.57</v>
      </c>
      <c r="F36" s="2">
        <v>0</v>
      </c>
      <c r="I36" s="3">
        <v>40686</v>
      </c>
      <c r="J36" s="2">
        <v>857.47</v>
      </c>
      <c r="K36" s="2">
        <v>874.61</v>
      </c>
      <c r="L36" s="2">
        <v>857.47</v>
      </c>
      <c r="M36" s="2">
        <v>861.55</v>
      </c>
      <c r="N36" s="2">
        <v>0</v>
      </c>
    </row>
    <row r="37" spans="1:14" x14ac:dyDescent="0.25">
      <c r="A37" s="3">
        <v>40546</v>
      </c>
      <c r="B37" s="2">
        <v>865.72</v>
      </c>
      <c r="C37" s="2">
        <v>865.72</v>
      </c>
      <c r="D37" s="2">
        <v>853.47</v>
      </c>
      <c r="E37" s="2">
        <v>859.7</v>
      </c>
      <c r="F37" s="2">
        <v>0</v>
      </c>
      <c r="I37" s="3">
        <v>40679</v>
      </c>
      <c r="J37" s="2">
        <v>870.01</v>
      </c>
      <c r="K37" s="2">
        <v>881.81</v>
      </c>
      <c r="L37" s="2">
        <v>870.01</v>
      </c>
      <c r="M37" s="2">
        <v>880.42</v>
      </c>
      <c r="N37" s="2">
        <v>0</v>
      </c>
    </row>
    <row r="38" spans="1:14" x14ac:dyDescent="0.25">
      <c r="A38" s="3">
        <v>40539</v>
      </c>
      <c r="B38" s="2">
        <v>859.84</v>
      </c>
      <c r="C38" s="2">
        <v>870.5</v>
      </c>
      <c r="D38" s="2">
        <v>859.84</v>
      </c>
      <c r="E38" s="2">
        <v>867.69</v>
      </c>
      <c r="F38" s="2">
        <v>0</v>
      </c>
      <c r="I38" s="3">
        <v>40672</v>
      </c>
      <c r="J38" s="2">
        <v>872.01</v>
      </c>
      <c r="K38" s="2">
        <v>884.92</v>
      </c>
      <c r="L38" s="2">
        <v>868.9</v>
      </c>
      <c r="M38" s="2">
        <v>884.92</v>
      </c>
      <c r="N38" s="2">
        <v>0</v>
      </c>
    </row>
    <row r="39" spans="1:14" x14ac:dyDescent="0.25">
      <c r="A39" s="3">
        <v>40532</v>
      </c>
      <c r="B39" s="2">
        <v>859.91</v>
      </c>
      <c r="C39" s="2">
        <v>859.91</v>
      </c>
      <c r="D39" s="2">
        <v>854.63</v>
      </c>
      <c r="E39" s="2">
        <v>858.32</v>
      </c>
      <c r="F39" s="2">
        <v>0</v>
      </c>
      <c r="I39" s="3">
        <v>40665</v>
      </c>
      <c r="J39" s="2">
        <v>887.09</v>
      </c>
      <c r="K39" s="2">
        <v>887.11</v>
      </c>
      <c r="L39" s="2">
        <v>878.08</v>
      </c>
      <c r="M39" s="2">
        <v>878.08</v>
      </c>
      <c r="N39" s="2">
        <v>0</v>
      </c>
    </row>
    <row r="40" spans="1:14" x14ac:dyDescent="0.25">
      <c r="A40" s="3">
        <v>40525</v>
      </c>
      <c r="B40" s="2">
        <v>857.19</v>
      </c>
      <c r="C40" s="2">
        <v>857.19</v>
      </c>
      <c r="D40" s="2">
        <v>844.27</v>
      </c>
      <c r="E40" s="2">
        <v>844.27</v>
      </c>
      <c r="F40" s="2">
        <v>0</v>
      </c>
      <c r="I40" s="3">
        <v>40654</v>
      </c>
      <c r="J40" s="2">
        <v>875.35</v>
      </c>
      <c r="K40" s="2">
        <v>875.35</v>
      </c>
      <c r="L40" s="2">
        <v>854.21</v>
      </c>
      <c r="M40" s="2">
        <v>854.21</v>
      </c>
      <c r="N40" s="2">
        <v>0</v>
      </c>
    </row>
    <row r="41" spans="1:14" x14ac:dyDescent="0.25">
      <c r="A41" s="3">
        <v>40518</v>
      </c>
      <c r="B41" s="2">
        <v>839.57</v>
      </c>
      <c r="C41" s="2">
        <v>839.57</v>
      </c>
      <c r="D41" s="2">
        <v>801.15</v>
      </c>
      <c r="E41" s="2">
        <v>801.15</v>
      </c>
      <c r="F41" s="2">
        <v>0</v>
      </c>
      <c r="I41" s="3">
        <v>40651</v>
      </c>
      <c r="J41" s="2">
        <v>851.5</v>
      </c>
      <c r="K41" s="2">
        <v>874.7</v>
      </c>
      <c r="L41" s="2">
        <v>851.5</v>
      </c>
      <c r="M41" s="2">
        <v>869.77</v>
      </c>
      <c r="N41" s="2">
        <v>0</v>
      </c>
    </row>
    <row r="42" spans="1:14" x14ac:dyDescent="0.25">
      <c r="A42" s="3">
        <v>40511</v>
      </c>
      <c r="B42" s="2">
        <v>805.27</v>
      </c>
      <c r="C42" s="2">
        <v>827.6</v>
      </c>
      <c r="D42" s="2">
        <v>805.27</v>
      </c>
      <c r="E42" s="2">
        <v>809.58</v>
      </c>
      <c r="F42" s="2">
        <v>0</v>
      </c>
      <c r="I42" s="3">
        <v>40644</v>
      </c>
      <c r="J42" s="2">
        <v>884.09</v>
      </c>
      <c r="K42" s="2">
        <v>887.65</v>
      </c>
      <c r="L42" s="2">
        <v>881.91</v>
      </c>
      <c r="M42" s="2">
        <v>881.91</v>
      </c>
      <c r="N42" s="2">
        <v>0</v>
      </c>
    </row>
    <row r="43" spans="1:14" x14ac:dyDescent="0.25">
      <c r="A43" s="3">
        <v>40504</v>
      </c>
      <c r="B43" s="2">
        <v>825.65</v>
      </c>
      <c r="C43" s="2">
        <v>831.96</v>
      </c>
      <c r="D43" s="2">
        <v>812.12</v>
      </c>
      <c r="E43" s="2">
        <v>812.12</v>
      </c>
      <c r="F43" s="2">
        <v>0</v>
      </c>
      <c r="I43" s="3">
        <v>40637</v>
      </c>
      <c r="J43" s="2">
        <v>885.16</v>
      </c>
      <c r="K43" s="2">
        <v>885.16</v>
      </c>
      <c r="L43" s="2">
        <v>873.5</v>
      </c>
      <c r="M43" s="2">
        <v>875.14</v>
      </c>
      <c r="N43" s="2">
        <v>0</v>
      </c>
    </row>
    <row r="44" spans="1:14" x14ac:dyDescent="0.25">
      <c r="A44" s="3">
        <v>40497</v>
      </c>
      <c r="B44" s="2">
        <v>830.99</v>
      </c>
      <c r="C44" s="2">
        <v>839.68</v>
      </c>
      <c r="D44" s="2">
        <v>819</v>
      </c>
      <c r="E44" s="2">
        <v>839.68</v>
      </c>
      <c r="F44" s="2">
        <v>0</v>
      </c>
      <c r="I44" s="3">
        <v>40630</v>
      </c>
      <c r="J44" s="2">
        <v>875.36</v>
      </c>
      <c r="K44" s="2">
        <v>875.36</v>
      </c>
      <c r="L44" s="2">
        <v>858.16</v>
      </c>
      <c r="M44" s="2">
        <v>858.16</v>
      </c>
      <c r="N44" s="2">
        <v>0</v>
      </c>
    </row>
    <row r="45" spans="1:14" x14ac:dyDescent="0.25">
      <c r="A45" s="3">
        <v>40490</v>
      </c>
      <c r="B45" s="2">
        <v>832.89</v>
      </c>
      <c r="C45" s="2">
        <v>834.27</v>
      </c>
      <c r="D45" s="2">
        <v>823.41</v>
      </c>
      <c r="E45" s="2">
        <v>827.22</v>
      </c>
      <c r="F45" s="2">
        <v>0</v>
      </c>
      <c r="I45" s="3">
        <v>40623</v>
      </c>
      <c r="J45" s="2">
        <v>860.69</v>
      </c>
      <c r="K45" s="2">
        <v>860.69</v>
      </c>
      <c r="L45" s="2">
        <v>824.7</v>
      </c>
      <c r="M45" s="2">
        <v>842.28</v>
      </c>
      <c r="N45" s="2">
        <v>0</v>
      </c>
    </row>
    <row r="46" spans="1:14" x14ac:dyDescent="0.25">
      <c r="A46" s="3">
        <v>40480</v>
      </c>
      <c r="B46" s="2">
        <v>822.13</v>
      </c>
      <c r="C46" s="2">
        <v>829.2</v>
      </c>
      <c r="D46" s="2">
        <v>822.02</v>
      </c>
      <c r="E46" s="2">
        <v>829.2</v>
      </c>
      <c r="F46" s="2">
        <v>0</v>
      </c>
      <c r="I46" s="3">
        <v>40616</v>
      </c>
      <c r="J46" s="2">
        <v>859.99</v>
      </c>
      <c r="K46" s="2">
        <v>881.07</v>
      </c>
      <c r="L46" s="2">
        <v>859.99</v>
      </c>
      <c r="M46" s="2">
        <v>879.25</v>
      </c>
      <c r="N46" s="2">
        <v>0</v>
      </c>
    </row>
    <row r="47" spans="1:14" x14ac:dyDescent="0.25">
      <c r="A47" s="3">
        <v>40476</v>
      </c>
      <c r="B47" s="2">
        <v>834.94</v>
      </c>
      <c r="C47" s="2">
        <v>834.94</v>
      </c>
      <c r="D47" s="2">
        <v>818.97</v>
      </c>
      <c r="E47" s="2">
        <v>818.97</v>
      </c>
      <c r="F47" s="2">
        <v>0</v>
      </c>
      <c r="I47" s="3">
        <v>40609</v>
      </c>
      <c r="J47" s="2">
        <v>876.13</v>
      </c>
      <c r="K47" s="2">
        <v>884.35</v>
      </c>
      <c r="L47" s="2">
        <v>873.16</v>
      </c>
      <c r="M47" s="2">
        <v>884.35</v>
      </c>
      <c r="N47" s="2">
        <v>0</v>
      </c>
    </row>
    <row r="48" spans="1:14" x14ac:dyDescent="0.25">
      <c r="A48" s="3">
        <v>40469</v>
      </c>
      <c r="B48" s="2">
        <v>822.44</v>
      </c>
      <c r="C48" s="2">
        <v>822.44</v>
      </c>
      <c r="D48" s="2">
        <v>798.18</v>
      </c>
      <c r="E48" s="2">
        <v>798.18</v>
      </c>
      <c r="F48" s="2">
        <v>0</v>
      </c>
      <c r="I48" s="3">
        <v>40602</v>
      </c>
      <c r="J48" s="2">
        <v>889.3</v>
      </c>
      <c r="K48" s="2">
        <v>889.3</v>
      </c>
      <c r="L48" s="2">
        <v>864.2</v>
      </c>
      <c r="M48" s="2">
        <v>879.8</v>
      </c>
      <c r="N48" s="2">
        <v>0</v>
      </c>
    </row>
    <row r="49" spans="1:14" x14ac:dyDescent="0.25">
      <c r="A49" s="3">
        <v>40462</v>
      </c>
      <c r="B49" s="2">
        <v>799.47</v>
      </c>
      <c r="C49" s="2">
        <v>799.47</v>
      </c>
      <c r="D49" s="2">
        <v>791.51</v>
      </c>
      <c r="E49" s="2">
        <v>791.51</v>
      </c>
      <c r="F49" s="2">
        <v>0</v>
      </c>
      <c r="I49" s="3">
        <v>40595</v>
      </c>
      <c r="J49" s="2">
        <v>887.08</v>
      </c>
      <c r="K49" s="2">
        <v>904.77</v>
      </c>
      <c r="L49" s="2">
        <v>887.08</v>
      </c>
      <c r="M49" s="2">
        <v>900.49</v>
      </c>
      <c r="N49" s="2">
        <v>0</v>
      </c>
    </row>
    <row r="50" spans="1:14" x14ac:dyDescent="0.25">
      <c r="A50" s="3">
        <v>40455</v>
      </c>
      <c r="B50" s="2">
        <v>777.73</v>
      </c>
      <c r="C50" s="2">
        <v>789.71</v>
      </c>
      <c r="D50" s="2">
        <v>777.73</v>
      </c>
      <c r="E50" s="2">
        <v>789.71</v>
      </c>
      <c r="F50" s="2">
        <v>0</v>
      </c>
      <c r="I50" s="3">
        <v>40588</v>
      </c>
      <c r="J50" s="2">
        <v>895.55</v>
      </c>
      <c r="K50" s="2">
        <v>896.62</v>
      </c>
      <c r="L50" s="2">
        <v>889.11</v>
      </c>
      <c r="M50" s="2">
        <v>896.62</v>
      </c>
      <c r="N50" s="2">
        <v>0</v>
      </c>
    </row>
    <row r="51" spans="1:14" x14ac:dyDescent="0.25">
      <c r="A51" s="3">
        <v>40448</v>
      </c>
      <c r="B51" s="2">
        <v>789.56</v>
      </c>
      <c r="C51" s="2">
        <v>797.67</v>
      </c>
      <c r="D51" s="2">
        <v>779.32</v>
      </c>
      <c r="E51" s="2">
        <v>797.67</v>
      </c>
      <c r="F51" s="2">
        <v>0</v>
      </c>
      <c r="I51" s="3">
        <v>40581</v>
      </c>
      <c r="J51" s="2">
        <v>894.79</v>
      </c>
      <c r="K51" s="2">
        <v>894.79</v>
      </c>
      <c r="L51" s="2">
        <v>881.4</v>
      </c>
      <c r="M51" s="2">
        <v>885.37</v>
      </c>
      <c r="N51" s="2">
        <v>0</v>
      </c>
    </row>
    <row r="52" spans="1:14" x14ac:dyDescent="0.25">
      <c r="A52" s="3">
        <v>40441</v>
      </c>
      <c r="B52" s="2">
        <v>797.42</v>
      </c>
      <c r="C52" s="2">
        <v>797.42</v>
      </c>
      <c r="D52" s="2">
        <v>787.18</v>
      </c>
      <c r="E52" s="2">
        <v>792.78</v>
      </c>
      <c r="F52" s="2">
        <v>0</v>
      </c>
      <c r="I52" s="3">
        <v>40574</v>
      </c>
      <c r="J52" s="2">
        <v>870.32</v>
      </c>
      <c r="K52" s="2">
        <v>880.08</v>
      </c>
      <c r="L52" s="2">
        <v>865.75</v>
      </c>
      <c r="M52" s="2">
        <v>865.75</v>
      </c>
      <c r="N52" s="2">
        <v>0</v>
      </c>
    </row>
    <row r="53" spans="1:14" x14ac:dyDescent="0.25">
      <c r="A53" s="3">
        <v>40434</v>
      </c>
      <c r="B53" s="2">
        <v>791.86</v>
      </c>
      <c r="C53" s="2">
        <v>791.86</v>
      </c>
      <c r="D53" s="2">
        <v>767.43</v>
      </c>
      <c r="E53" s="2">
        <v>767.43</v>
      </c>
      <c r="F53" s="2">
        <v>0</v>
      </c>
      <c r="I53" s="3">
        <v>40567</v>
      </c>
      <c r="J53" s="2">
        <v>868.6</v>
      </c>
      <c r="K53" s="2">
        <v>878</v>
      </c>
      <c r="L53" s="2">
        <v>859.92</v>
      </c>
      <c r="M53" s="2">
        <v>878</v>
      </c>
      <c r="N53" s="2">
        <v>0</v>
      </c>
    </row>
    <row r="54" spans="1:14" x14ac:dyDescent="0.25">
      <c r="A54" s="3">
        <v>40427</v>
      </c>
      <c r="B54" s="2">
        <v>774.34</v>
      </c>
      <c r="C54" s="2">
        <v>774.34</v>
      </c>
      <c r="D54" s="2">
        <v>744.42</v>
      </c>
      <c r="E54" s="2">
        <v>744.42</v>
      </c>
      <c r="F54" s="2">
        <v>0</v>
      </c>
      <c r="I54" s="3">
        <v>40560</v>
      </c>
      <c r="J54" s="2">
        <v>869.49</v>
      </c>
      <c r="K54" s="2">
        <v>871.63</v>
      </c>
      <c r="L54" s="2">
        <v>857.77</v>
      </c>
      <c r="M54" s="2">
        <v>857.77</v>
      </c>
      <c r="N54" s="2">
        <v>0</v>
      </c>
    </row>
    <row r="55" spans="1:14" x14ac:dyDescent="0.25">
      <c r="A55" s="3">
        <v>40420</v>
      </c>
      <c r="B55" s="2">
        <v>744.09</v>
      </c>
      <c r="C55" s="2">
        <v>744.55</v>
      </c>
      <c r="D55" s="2">
        <v>731.92</v>
      </c>
      <c r="E55" s="2">
        <v>740.63</v>
      </c>
      <c r="F55" s="2">
        <v>0</v>
      </c>
    </row>
    <row r="56" spans="1:14" x14ac:dyDescent="0.25">
      <c r="A56" s="3">
        <v>40413</v>
      </c>
      <c r="B56" s="2">
        <v>753.23</v>
      </c>
      <c r="C56" s="2">
        <v>773.11</v>
      </c>
      <c r="D56" s="2">
        <v>748.89</v>
      </c>
      <c r="E56" s="2">
        <v>773.11</v>
      </c>
      <c r="F56" s="2">
        <v>0</v>
      </c>
    </row>
    <row r="57" spans="1:14" x14ac:dyDescent="0.25">
      <c r="A57" s="3">
        <v>40406</v>
      </c>
      <c r="B57" s="2">
        <v>761.34</v>
      </c>
      <c r="C57" s="2">
        <v>789.06</v>
      </c>
      <c r="D57" s="2">
        <v>761.34</v>
      </c>
      <c r="E57" s="2">
        <v>789.06</v>
      </c>
      <c r="F57" s="2">
        <v>0</v>
      </c>
    </row>
    <row r="58" spans="1:14" x14ac:dyDescent="0.25">
      <c r="A58" s="3">
        <v>40399</v>
      </c>
      <c r="B58" s="2">
        <v>795.77</v>
      </c>
      <c r="C58" s="2">
        <v>795.77</v>
      </c>
      <c r="D58" s="2">
        <v>784.32</v>
      </c>
      <c r="E58" s="2">
        <v>795.4</v>
      </c>
      <c r="F58" s="2">
        <v>0</v>
      </c>
    </row>
    <row r="59" spans="1:14" x14ac:dyDescent="0.25">
      <c r="A59" s="3">
        <v>40392</v>
      </c>
      <c r="B59" s="2">
        <v>794.43</v>
      </c>
      <c r="C59" s="2">
        <v>794.43</v>
      </c>
      <c r="D59" s="2">
        <v>775.38</v>
      </c>
      <c r="E59" s="2">
        <v>790.14</v>
      </c>
      <c r="F59" s="2">
        <v>0</v>
      </c>
    </row>
    <row r="60" spans="1:14" x14ac:dyDescent="0.25">
      <c r="A60" s="3">
        <v>40385</v>
      </c>
      <c r="B60" s="2">
        <v>789.04</v>
      </c>
      <c r="C60" s="2">
        <v>789.04</v>
      </c>
      <c r="D60" s="2">
        <v>756.25</v>
      </c>
      <c r="E60" s="2">
        <v>756.25</v>
      </c>
      <c r="F60" s="2">
        <v>0</v>
      </c>
    </row>
    <row r="61" spans="1:14" x14ac:dyDescent="0.25">
      <c r="A61" s="3">
        <v>40378</v>
      </c>
      <c r="B61" s="2">
        <v>759.27</v>
      </c>
      <c r="C61" s="2">
        <v>780.93</v>
      </c>
      <c r="D61" s="2">
        <v>759.27</v>
      </c>
      <c r="E61" s="2">
        <v>780.93</v>
      </c>
      <c r="F61" s="2">
        <v>0</v>
      </c>
    </row>
    <row r="62" spans="1:14" x14ac:dyDescent="0.25">
      <c r="A62" s="3">
        <v>40371</v>
      </c>
      <c r="B62" s="2">
        <v>768.91</v>
      </c>
      <c r="C62" s="2">
        <v>768.91</v>
      </c>
      <c r="D62" s="2">
        <v>748.76</v>
      </c>
      <c r="E62" s="2">
        <v>748.76</v>
      </c>
      <c r="F62" s="2">
        <v>0</v>
      </c>
    </row>
    <row r="63" spans="1:14" x14ac:dyDescent="0.25">
      <c r="A63" s="3">
        <v>40364</v>
      </c>
      <c r="B63" s="2">
        <v>729.93</v>
      </c>
      <c r="C63" s="2">
        <v>740.85</v>
      </c>
      <c r="D63" s="2">
        <v>728.91</v>
      </c>
      <c r="E63" s="2">
        <v>739.53</v>
      </c>
      <c r="F63" s="2">
        <v>0</v>
      </c>
    </row>
    <row r="64" spans="1:14" x14ac:dyDescent="0.25">
      <c r="A64" s="3">
        <v>40357</v>
      </c>
      <c r="B64" s="2">
        <v>761.41</v>
      </c>
      <c r="C64" s="2">
        <v>779.35</v>
      </c>
      <c r="D64" s="2">
        <v>754.24</v>
      </c>
      <c r="E64" s="2">
        <v>779.35</v>
      </c>
      <c r="F64" s="2">
        <v>0</v>
      </c>
    </row>
    <row r="65" spans="1:6" x14ac:dyDescent="0.25">
      <c r="A65" s="3">
        <v>40350</v>
      </c>
      <c r="B65" s="2">
        <v>782.48</v>
      </c>
      <c r="C65" s="2">
        <v>782.48</v>
      </c>
      <c r="D65" s="2">
        <v>768.2</v>
      </c>
      <c r="E65" s="2">
        <v>768.2</v>
      </c>
      <c r="F65" s="2">
        <v>0</v>
      </c>
    </row>
    <row r="66" spans="1:6" x14ac:dyDescent="0.25">
      <c r="A66" s="3">
        <v>40343</v>
      </c>
      <c r="B66" s="2">
        <v>763.77</v>
      </c>
      <c r="C66" s="2">
        <v>763.77</v>
      </c>
      <c r="D66" s="2">
        <v>721.07</v>
      </c>
      <c r="E66" s="2">
        <v>721.07</v>
      </c>
      <c r="F66" s="2">
        <v>0</v>
      </c>
    </row>
    <row r="67" spans="1:6" x14ac:dyDescent="0.25">
      <c r="A67" s="3">
        <v>40336</v>
      </c>
      <c r="B67" s="2">
        <v>728.01</v>
      </c>
      <c r="C67" s="2">
        <v>755.12</v>
      </c>
      <c r="D67" s="2">
        <v>728.01</v>
      </c>
      <c r="E67" s="2">
        <v>745.28</v>
      </c>
      <c r="F67" s="2">
        <v>0</v>
      </c>
    </row>
    <row r="68" spans="1:6" x14ac:dyDescent="0.25">
      <c r="A68" s="3">
        <v>40329</v>
      </c>
      <c r="B68" s="2">
        <v>749.43</v>
      </c>
      <c r="C68" s="2">
        <v>750.77</v>
      </c>
      <c r="D68" s="2">
        <v>711.03</v>
      </c>
      <c r="E68" s="2">
        <v>711.03</v>
      </c>
      <c r="F68" s="2">
        <v>0</v>
      </c>
    </row>
    <row r="69" spans="1:6" x14ac:dyDescent="0.25">
      <c r="A69" s="3">
        <v>40319</v>
      </c>
      <c r="B69" s="2">
        <v>736.73</v>
      </c>
      <c r="C69" s="2">
        <v>770.77</v>
      </c>
      <c r="D69" s="2">
        <v>732.98</v>
      </c>
      <c r="E69" s="2">
        <v>770.77</v>
      </c>
      <c r="F69" s="2">
        <v>0</v>
      </c>
    </row>
    <row r="70" spans="1:6" x14ac:dyDescent="0.25">
      <c r="A70" s="3">
        <v>40315</v>
      </c>
      <c r="B70" s="2">
        <v>757.78</v>
      </c>
      <c r="C70" s="2">
        <v>791.7</v>
      </c>
      <c r="D70" s="2">
        <v>757.78</v>
      </c>
      <c r="E70" s="2">
        <v>779.35</v>
      </c>
      <c r="F70" s="2">
        <v>0</v>
      </c>
    </row>
    <row r="71" spans="1:6" x14ac:dyDescent="0.25">
      <c r="A71" s="3">
        <v>40308</v>
      </c>
      <c r="B71" s="2">
        <v>786.02</v>
      </c>
      <c r="C71" s="2">
        <v>786.02</v>
      </c>
      <c r="D71" s="2">
        <v>733.72</v>
      </c>
      <c r="E71" s="2">
        <v>781.86</v>
      </c>
      <c r="F71" s="2">
        <v>0</v>
      </c>
    </row>
    <row r="72" spans="1:6" x14ac:dyDescent="0.25">
      <c r="A72" s="3">
        <v>40301</v>
      </c>
      <c r="B72" s="2">
        <v>805.29</v>
      </c>
      <c r="C72" s="2">
        <v>806.8</v>
      </c>
      <c r="D72" s="2">
        <v>791.56</v>
      </c>
      <c r="E72" s="2">
        <v>806.8</v>
      </c>
      <c r="F72" s="2">
        <v>0</v>
      </c>
    </row>
    <row r="73" spans="1:6" x14ac:dyDescent="0.25">
      <c r="A73" s="3">
        <v>40294</v>
      </c>
      <c r="B73" s="2">
        <v>829.27</v>
      </c>
      <c r="C73" s="2">
        <v>838.72</v>
      </c>
      <c r="D73" s="2">
        <v>814.55</v>
      </c>
      <c r="E73" s="2">
        <v>838.72</v>
      </c>
      <c r="F73" s="2">
        <v>0</v>
      </c>
    </row>
    <row r="74" spans="1:6" x14ac:dyDescent="0.25">
      <c r="A74" s="3">
        <v>40287</v>
      </c>
      <c r="B74" s="2">
        <v>824.86</v>
      </c>
      <c r="C74" s="2">
        <v>841.97</v>
      </c>
      <c r="D74" s="2">
        <v>824.86</v>
      </c>
      <c r="E74" s="2">
        <v>835.72</v>
      </c>
      <c r="F74" s="2">
        <v>0</v>
      </c>
    </row>
    <row r="75" spans="1:6" x14ac:dyDescent="0.25">
      <c r="A75" s="3">
        <v>40280</v>
      </c>
      <c r="B75" s="2">
        <v>838.46</v>
      </c>
      <c r="C75" s="2">
        <v>839.24</v>
      </c>
      <c r="D75" s="2">
        <v>826.97</v>
      </c>
      <c r="E75" s="2">
        <v>839.24</v>
      </c>
      <c r="F75" s="2">
        <v>0</v>
      </c>
    </row>
    <row r="76" spans="1:6" x14ac:dyDescent="0.25">
      <c r="A76" s="3">
        <v>40269</v>
      </c>
      <c r="B76" s="2">
        <v>834.05</v>
      </c>
      <c r="C76" s="2">
        <v>834.05</v>
      </c>
      <c r="D76" s="2">
        <v>820.83</v>
      </c>
      <c r="E76" s="2">
        <v>825.55</v>
      </c>
      <c r="F76" s="2">
        <v>0</v>
      </c>
    </row>
    <row r="77" spans="1:6" x14ac:dyDescent="0.25">
      <c r="A77" s="3">
        <v>40266</v>
      </c>
      <c r="B77" s="2">
        <v>827.9</v>
      </c>
      <c r="C77" s="2">
        <v>827.9</v>
      </c>
      <c r="D77" s="2">
        <v>817.05</v>
      </c>
      <c r="E77" s="2">
        <v>817.07</v>
      </c>
      <c r="F77" s="2">
        <v>0</v>
      </c>
    </row>
    <row r="78" spans="1:6" x14ac:dyDescent="0.25">
      <c r="A78" s="3">
        <v>40259</v>
      </c>
      <c r="B78" s="2">
        <v>810.47</v>
      </c>
      <c r="C78" s="2">
        <v>817.75</v>
      </c>
      <c r="D78" s="2">
        <v>810.47</v>
      </c>
      <c r="E78" s="2">
        <v>811.69</v>
      </c>
      <c r="F78" s="2">
        <v>0</v>
      </c>
    </row>
    <row r="79" spans="1:6" x14ac:dyDescent="0.25">
      <c r="A79" s="3">
        <v>40252</v>
      </c>
      <c r="B79" s="2">
        <v>805.5</v>
      </c>
      <c r="C79" s="2">
        <v>817.14</v>
      </c>
      <c r="D79" s="2">
        <v>805.5</v>
      </c>
      <c r="E79" s="2">
        <v>810.41</v>
      </c>
      <c r="F79" s="2">
        <v>0</v>
      </c>
    </row>
    <row r="80" spans="1:6" x14ac:dyDescent="0.25">
      <c r="A80" s="3">
        <v>40245</v>
      </c>
      <c r="B80" s="2">
        <v>810.09</v>
      </c>
      <c r="C80" s="2">
        <v>810.09</v>
      </c>
      <c r="D80" s="2">
        <v>795.65</v>
      </c>
      <c r="E80" s="2">
        <v>795.65</v>
      </c>
      <c r="F80" s="2">
        <v>0</v>
      </c>
    </row>
    <row r="81" spans="1:6" x14ac:dyDescent="0.25">
      <c r="A81" s="3">
        <v>40238</v>
      </c>
      <c r="B81" s="2">
        <v>786.2</v>
      </c>
      <c r="C81" s="2">
        <v>786.2</v>
      </c>
      <c r="D81" s="2">
        <v>769.65</v>
      </c>
      <c r="E81" s="2">
        <v>780.08</v>
      </c>
      <c r="F81" s="2">
        <v>0</v>
      </c>
    </row>
    <row r="82" spans="1:6" x14ac:dyDescent="0.25">
      <c r="A82" s="3">
        <v>40231</v>
      </c>
      <c r="B82" s="2">
        <v>788.73</v>
      </c>
      <c r="C82" s="2">
        <v>791.23</v>
      </c>
      <c r="D82" s="2">
        <v>770.67</v>
      </c>
      <c r="E82" s="2">
        <v>770.67</v>
      </c>
      <c r="F82" s="2">
        <v>0</v>
      </c>
    </row>
    <row r="83" spans="1:6" x14ac:dyDescent="0.25">
      <c r="A83" s="3">
        <v>40224</v>
      </c>
      <c r="B83" s="2">
        <v>763.75</v>
      </c>
      <c r="C83" s="2">
        <v>767.4</v>
      </c>
      <c r="D83" s="2">
        <v>762.06</v>
      </c>
      <c r="E83" s="2">
        <v>763.22</v>
      </c>
      <c r="F83" s="2">
        <v>0</v>
      </c>
    </row>
    <row r="84" spans="1:6" x14ac:dyDescent="0.25">
      <c r="A84" s="3">
        <v>40217</v>
      </c>
      <c r="B84" s="2">
        <v>760.19</v>
      </c>
      <c r="C84" s="2">
        <v>804.14</v>
      </c>
      <c r="D84" s="2">
        <v>758.69</v>
      </c>
      <c r="E84" s="2">
        <v>804.14</v>
      </c>
      <c r="F84" s="2">
        <v>0</v>
      </c>
    </row>
    <row r="85" spans="1:6" x14ac:dyDescent="0.25">
      <c r="A85" s="3">
        <v>40210</v>
      </c>
      <c r="B85" s="2">
        <v>793.47</v>
      </c>
      <c r="C85" s="2">
        <v>797.74</v>
      </c>
      <c r="D85" s="2">
        <v>783.3</v>
      </c>
      <c r="E85" s="2">
        <v>797.74</v>
      </c>
      <c r="F85" s="2">
        <v>0</v>
      </c>
    </row>
    <row r="86" spans="1:6" x14ac:dyDescent="0.25">
      <c r="A86" s="3">
        <v>40203</v>
      </c>
      <c r="B86" s="2">
        <v>794.7</v>
      </c>
      <c r="C86" s="2">
        <v>835.14</v>
      </c>
      <c r="D86" s="2">
        <v>794.7</v>
      </c>
      <c r="E86" s="2">
        <v>835.14</v>
      </c>
      <c r="F86" s="2">
        <v>0</v>
      </c>
    </row>
    <row r="87" spans="1:6" x14ac:dyDescent="0.25">
      <c r="A87" s="3">
        <v>40196</v>
      </c>
      <c r="B87" s="2">
        <v>832.77</v>
      </c>
      <c r="C87" s="2">
        <v>838.37</v>
      </c>
      <c r="D87" s="2">
        <v>828.96</v>
      </c>
      <c r="E87" s="2">
        <v>828.96</v>
      </c>
      <c r="F87" s="2">
        <v>0</v>
      </c>
    </row>
    <row r="88" spans="1:6" x14ac:dyDescent="0.25">
      <c r="A88" s="3">
        <v>40189</v>
      </c>
      <c r="B88" s="2">
        <v>839.7</v>
      </c>
      <c r="C88" s="2">
        <v>840.78</v>
      </c>
      <c r="D88" s="2">
        <v>831.71</v>
      </c>
      <c r="E88" s="2">
        <v>831.71</v>
      </c>
      <c r="F88" s="2">
        <v>0</v>
      </c>
    </row>
    <row r="89" spans="1:6" x14ac:dyDescent="0.25">
      <c r="A89" s="3">
        <v>40182</v>
      </c>
      <c r="B89" s="2">
        <v>826.16</v>
      </c>
      <c r="C89" s="2">
        <v>826.16</v>
      </c>
      <c r="D89" s="2">
        <v>812.56</v>
      </c>
      <c r="E89" s="2">
        <v>814.18</v>
      </c>
      <c r="F89" s="2">
        <v>0</v>
      </c>
    </row>
    <row r="90" spans="1:6" x14ac:dyDescent="0.25">
      <c r="A90" s="3">
        <v>40175</v>
      </c>
      <c r="B90" s="2">
        <v>812.13</v>
      </c>
      <c r="C90" s="2">
        <v>812.13</v>
      </c>
      <c r="D90" s="2">
        <v>808.4</v>
      </c>
      <c r="E90" s="2">
        <v>808.4</v>
      </c>
      <c r="F90" s="2">
        <v>0</v>
      </c>
    </row>
    <row r="91" spans="1:6" x14ac:dyDescent="0.25">
      <c r="A91" s="3">
        <v>40168</v>
      </c>
      <c r="B91" s="2">
        <v>803.16</v>
      </c>
      <c r="C91" s="2">
        <v>807.25</v>
      </c>
      <c r="D91" s="2">
        <v>794.41</v>
      </c>
      <c r="E91" s="2">
        <v>801.21</v>
      </c>
      <c r="F91" s="2">
        <v>0</v>
      </c>
    </row>
    <row r="92" spans="1:6" x14ac:dyDescent="0.25">
      <c r="A92" s="3">
        <v>40161</v>
      </c>
      <c r="B92" s="2">
        <v>800.63</v>
      </c>
      <c r="C92" s="2">
        <v>800.63</v>
      </c>
      <c r="D92" s="2">
        <v>786.23</v>
      </c>
      <c r="E92" s="2">
        <v>795.33</v>
      </c>
      <c r="F92" s="2">
        <v>0</v>
      </c>
    </row>
    <row r="93" spans="1:6" x14ac:dyDescent="0.25">
      <c r="A93" s="3">
        <v>40154</v>
      </c>
      <c r="B93" s="2">
        <v>804</v>
      </c>
      <c r="C93" s="2">
        <v>804</v>
      </c>
      <c r="D93" s="2">
        <v>797.16</v>
      </c>
      <c r="E93" s="2">
        <v>798.82</v>
      </c>
      <c r="F93" s="2">
        <v>0</v>
      </c>
    </row>
    <row r="94" spans="1:6" x14ac:dyDescent="0.25">
      <c r="A94" s="3">
        <v>40147</v>
      </c>
      <c r="B94" s="2">
        <v>783.62</v>
      </c>
      <c r="C94" s="2">
        <v>808.6</v>
      </c>
      <c r="D94" s="2">
        <v>783.62</v>
      </c>
      <c r="E94" s="2">
        <v>806.58</v>
      </c>
      <c r="F94" s="2">
        <v>0</v>
      </c>
    </row>
    <row r="95" spans="1:6" x14ac:dyDescent="0.25">
      <c r="A95" s="3">
        <v>40140</v>
      </c>
      <c r="B95" s="2">
        <v>811.45</v>
      </c>
      <c r="C95" s="2">
        <v>817.29</v>
      </c>
      <c r="D95" s="2">
        <v>798.56</v>
      </c>
      <c r="E95" s="2">
        <v>815.71</v>
      </c>
      <c r="F95" s="2">
        <v>0</v>
      </c>
    </row>
    <row r="96" spans="1:6" x14ac:dyDescent="0.25">
      <c r="A96" s="3">
        <v>40133</v>
      </c>
      <c r="B96" s="2">
        <v>819.2</v>
      </c>
      <c r="C96" s="2">
        <v>819.2</v>
      </c>
      <c r="D96" s="2">
        <v>803.63</v>
      </c>
      <c r="E96" s="2">
        <v>803.63</v>
      </c>
      <c r="F96" s="2">
        <v>0</v>
      </c>
    </row>
    <row r="97" spans="1:6" x14ac:dyDescent="0.25">
      <c r="A97" s="3">
        <v>40126</v>
      </c>
      <c r="B97" s="2">
        <v>805.32</v>
      </c>
      <c r="C97" s="2">
        <v>805.32</v>
      </c>
      <c r="D97" s="2">
        <v>771.6</v>
      </c>
      <c r="E97" s="2">
        <v>771.6</v>
      </c>
      <c r="F97" s="2">
        <v>0</v>
      </c>
    </row>
    <row r="98" spans="1:6" x14ac:dyDescent="0.25">
      <c r="A98" s="3">
        <v>40119</v>
      </c>
      <c r="B98" s="2">
        <v>780.75</v>
      </c>
      <c r="C98" s="2">
        <v>799.81</v>
      </c>
      <c r="D98" s="2">
        <v>776.38</v>
      </c>
      <c r="E98" s="2">
        <v>799.81</v>
      </c>
      <c r="F98" s="2">
        <v>0</v>
      </c>
    </row>
    <row r="99" spans="1:6" x14ac:dyDescent="0.25">
      <c r="A99" s="3">
        <v>40112</v>
      </c>
      <c r="B99" s="2">
        <v>805.98</v>
      </c>
      <c r="C99" s="2">
        <v>836.7</v>
      </c>
      <c r="D99" s="2">
        <v>805.98</v>
      </c>
      <c r="E99" s="2">
        <v>836.7</v>
      </c>
      <c r="F99" s="2">
        <v>0</v>
      </c>
    </row>
    <row r="100" spans="1:6" x14ac:dyDescent="0.25">
      <c r="A100" s="3">
        <v>40105</v>
      </c>
      <c r="B100" s="2">
        <v>841.72</v>
      </c>
      <c r="C100" s="2">
        <v>844.98</v>
      </c>
      <c r="D100" s="2">
        <v>832.45</v>
      </c>
      <c r="E100" s="2">
        <v>832.52</v>
      </c>
      <c r="F100" s="2">
        <v>0</v>
      </c>
    </row>
    <row r="101" spans="1:6" x14ac:dyDescent="0.25">
      <c r="A101" s="3">
        <v>40098</v>
      </c>
      <c r="B101" s="2">
        <v>839.43</v>
      </c>
      <c r="C101" s="2">
        <v>839.43</v>
      </c>
      <c r="D101" s="2">
        <v>821.02</v>
      </c>
      <c r="E101" s="2">
        <v>821.82</v>
      </c>
      <c r="F101" s="2">
        <v>0</v>
      </c>
    </row>
    <row r="102" spans="1:6" x14ac:dyDescent="0.25">
      <c r="A102" s="3">
        <v>40091</v>
      </c>
      <c r="B102" s="2">
        <v>803.68</v>
      </c>
      <c r="C102" s="2">
        <v>829.65</v>
      </c>
      <c r="D102" s="2">
        <v>800.32</v>
      </c>
      <c r="E102" s="2">
        <v>829.65</v>
      </c>
      <c r="F102" s="2">
        <v>0</v>
      </c>
    </row>
    <row r="103" spans="1:6" x14ac:dyDescent="0.25">
      <c r="A103" s="3">
        <v>40084</v>
      </c>
      <c r="B103" s="2">
        <v>829.6</v>
      </c>
      <c r="C103" s="2">
        <v>833.88</v>
      </c>
      <c r="D103" s="2">
        <v>818.15</v>
      </c>
      <c r="E103" s="2">
        <v>833.88</v>
      </c>
      <c r="F103" s="2">
        <v>0</v>
      </c>
    </row>
    <row r="104" spans="1:6" x14ac:dyDescent="0.25">
      <c r="A104" s="3">
        <v>40077</v>
      </c>
      <c r="B104" s="2">
        <v>828.69</v>
      </c>
      <c r="C104" s="2">
        <v>836.84</v>
      </c>
      <c r="D104" s="2">
        <v>820.03</v>
      </c>
      <c r="E104" s="2">
        <v>820.03</v>
      </c>
      <c r="F104" s="2">
        <v>0</v>
      </c>
    </row>
    <row r="105" spans="1:6" x14ac:dyDescent="0.25">
      <c r="A105" s="3">
        <v>40070</v>
      </c>
      <c r="B105" s="2">
        <v>813.66</v>
      </c>
      <c r="C105" s="2">
        <v>813.66</v>
      </c>
      <c r="D105" s="2">
        <v>795.01</v>
      </c>
      <c r="E105" s="2">
        <v>795.01</v>
      </c>
      <c r="F105" s="2">
        <v>0</v>
      </c>
    </row>
    <row r="106" spans="1:6" x14ac:dyDescent="0.25">
      <c r="A106" s="3">
        <v>40063</v>
      </c>
      <c r="B106" s="2">
        <v>790.37</v>
      </c>
      <c r="C106" s="2">
        <v>790.37</v>
      </c>
      <c r="D106" s="2">
        <v>766.52</v>
      </c>
      <c r="E106" s="2">
        <v>771.87</v>
      </c>
      <c r="F106" s="2">
        <v>0</v>
      </c>
    </row>
    <row r="107" spans="1:6" x14ac:dyDescent="0.25">
      <c r="A107" s="3">
        <v>40056</v>
      </c>
      <c r="B107" s="2">
        <v>782.92</v>
      </c>
      <c r="C107" s="2">
        <v>789.35</v>
      </c>
      <c r="D107" s="2">
        <v>781.46</v>
      </c>
      <c r="E107" s="2">
        <v>785.77</v>
      </c>
      <c r="F107" s="2">
        <v>0</v>
      </c>
    </row>
    <row r="108" spans="1:6" x14ac:dyDescent="0.25">
      <c r="A108" s="3">
        <v>40049</v>
      </c>
      <c r="B108" s="2">
        <v>784.25</v>
      </c>
      <c r="C108" s="2">
        <v>784.25</v>
      </c>
      <c r="D108" s="2">
        <v>751.39</v>
      </c>
      <c r="E108" s="2">
        <v>751.88</v>
      </c>
      <c r="F108" s="2">
        <v>0</v>
      </c>
    </row>
    <row r="109" spans="1:6" x14ac:dyDescent="0.25">
      <c r="A109" s="3">
        <v>40042</v>
      </c>
      <c r="B109" s="2">
        <v>749.2</v>
      </c>
      <c r="C109" s="2">
        <v>765.22</v>
      </c>
      <c r="D109" s="2">
        <v>749.2</v>
      </c>
      <c r="E109" s="2">
        <v>758.08</v>
      </c>
      <c r="F109" s="2">
        <v>0</v>
      </c>
    </row>
    <row r="110" spans="1:6" x14ac:dyDescent="0.25">
      <c r="A110" s="3">
        <v>40035</v>
      </c>
      <c r="B110" s="2">
        <v>768.36</v>
      </c>
      <c r="C110" s="2">
        <v>769.85</v>
      </c>
      <c r="D110" s="2">
        <v>763.94</v>
      </c>
      <c r="E110" s="2">
        <v>769.85</v>
      </c>
      <c r="F110" s="2">
        <v>0</v>
      </c>
    </row>
    <row r="111" spans="1:6" x14ac:dyDescent="0.25">
      <c r="A111" s="3">
        <v>40028</v>
      </c>
      <c r="B111" s="2">
        <v>772.85</v>
      </c>
      <c r="C111" s="2">
        <v>772.85</v>
      </c>
      <c r="D111" s="2">
        <v>741.88</v>
      </c>
      <c r="E111" s="2">
        <v>741.88</v>
      </c>
      <c r="F111" s="2">
        <v>0</v>
      </c>
    </row>
    <row r="112" spans="1:6" x14ac:dyDescent="0.25">
      <c r="A112" s="3">
        <v>40021</v>
      </c>
      <c r="B112" s="2">
        <v>747.36</v>
      </c>
      <c r="C112" s="2">
        <v>747.36</v>
      </c>
      <c r="D112" s="2">
        <v>730.75</v>
      </c>
      <c r="E112" s="2">
        <v>730.75</v>
      </c>
      <c r="F112" s="2">
        <v>0</v>
      </c>
    </row>
    <row r="113" spans="1:6" x14ac:dyDescent="0.25">
      <c r="A113" s="3">
        <v>40014</v>
      </c>
      <c r="B113" s="2">
        <v>725.24</v>
      </c>
      <c r="C113" s="2">
        <v>725.24</v>
      </c>
      <c r="D113" s="2">
        <v>716.04</v>
      </c>
      <c r="E113" s="2">
        <v>716.04</v>
      </c>
      <c r="F113" s="2">
        <v>0</v>
      </c>
    </row>
    <row r="114" spans="1:6" x14ac:dyDescent="0.25">
      <c r="A114" s="3">
        <v>40007</v>
      </c>
      <c r="B114" s="2">
        <v>701.31</v>
      </c>
      <c r="C114" s="2">
        <v>701.31</v>
      </c>
      <c r="D114" s="2">
        <v>691.41</v>
      </c>
      <c r="E114" s="2">
        <v>699.52</v>
      </c>
      <c r="F114" s="2">
        <v>0</v>
      </c>
    </row>
    <row r="115" spans="1:6" x14ac:dyDescent="0.25">
      <c r="A115" s="3">
        <v>40000</v>
      </c>
      <c r="B115" s="2">
        <v>703.29</v>
      </c>
      <c r="C115" s="2">
        <v>724.69</v>
      </c>
      <c r="D115" s="2">
        <v>703.29</v>
      </c>
      <c r="E115" s="2">
        <v>715.41</v>
      </c>
      <c r="F115" s="2">
        <v>0</v>
      </c>
    </row>
    <row r="116" spans="1:6" x14ac:dyDescent="0.25">
      <c r="A116" s="3">
        <v>39993</v>
      </c>
      <c r="B116" s="2">
        <v>719.62</v>
      </c>
      <c r="C116" s="2">
        <v>719.62</v>
      </c>
      <c r="D116" s="2">
        <v>696.72</v>
      </c>
      <c r="E116" s="2">
        <v>696.72</v>
      </c>
      <c r="F116" s="2">
        <v>0</v>
      </c>
    </row>
    <row r="117" spans="1:6" x14ac:dyDescent="0.25">
      <c r="A117" s="3">
        <v>39986</v>
      </c>
      <c r="B117" s="2">
        <v>699.24</v>
      </c>
      <c r="C117" s="2">
        <v>725.87</v>
      </c>
      <c r="D117" s="2">
        <v>699.24</v>
      </c>
      <c r="E117" s="2">
        <v>725.87</v>
      </c>
      <c r="F117" s="2">
        <v>0</v>
      </c>
    </row>
    <row r="118" spans="1:6" x14ac:dyDescent="0.25">
      <c r="A118" s="3">
        <v>39979</v>
      </c>
      <c r="B118" s="2">
        <v>728.4</v>
      </c>
      <c r="C118" s="2">
        <v>742.49</v>
      </c>
      <c r="D118" s="2">
        <v>727.88</v>
      </c>
      <c r="E118" s="2">
        <v>727.88</v>
      </c>
      <c r="F118" s="2">
        <v>0</v>
      </c>
    </row>
    <row r="119" spans="1:6" x14ac:dyDescent="0.25">
      <c r="A119" s="3">
        <v>39972</v>
      </c>
      <c r="B119" s="2">
        <v>725.48</v>
      </c>
      <c r="C119" s="2">
        <v>741.64</v>
      </c>
      <c r="D119" s="2">
        <v>725.48</v>
      </c>
      <c r="E119" s="2">
        <v>741.64</v>
      </c>
      <c r="F119" s="2">
        <v>0</v>
      </c>
    </row>
    <row r="120" spans="1:6" x14ac:dyDescent="0.25">
      <c r="A120" s="3">
        <v>39962</v>
      </c>
      <c r="B120" s="2">
        <v>725.03</v>
      </c>
      <c r="C120" s="2">
        <v>731.31</v>
      </c>
      <c r="D120" s="2">
        <v>724.74</v>
      </c>
      <c r="E120" s="2">
        <v>728.84</v>
      </c>
      <c r="F120" s="2">
        <v>0</v>
      </c>
    </row>
    <row r="121" spans="1:6" x14ac:dyDescent="0.25">
      <c r="A121" s="3">
        <v>39958</v>
      </c>
      <c r="B121" s="2">
        <v>727.04</v>
      </c>
      <c r="C121" s="2">
        <v>736.97</v>
      </c>
      <c r="D121" s="2">
        <v>725.47</v>
      </c>
      <c r="E121" s="2">
        <v>725.47</v>
      </c>
      <c r="F121" s="2">
        <v>0</v>
      </c>
    </row>
    <row r="122" spans="1:6" x14ac:dyDescent="0.25">
      <c r="A122" s="3">
        <v>39951</v>
      </c>
      <c r="B122" s="2">
        <v>716.65</v>
      </c>
      <c r="C122" s="2">
        <v>716.65</v>
      </c>
      <c r="D122" s="2">
        <v>699.93</v>
      </c>
      <c r="E122" s="2">
        <v>715.28</v>
      </c>
      <c r="F122" s="2">
        <v>0</v>
      </c>
    </row>
    <row r="123" spans="1:6" x14ac:dyDescent="0.25">
      <c r="A123" s="3">
        <v>39944</v>
      </c>
      <c r="B123" s="2">
        <v>715.69</v>
      </c>
      <c r="C123" s="2">
        <v>725.65</v>
      </c>
      <c r="D123" s="2">
        <v>714.54</v>
      </c>
      <c r="E123" s="2">
        <v>714.54</v>
      </c>
      <c r="F123" s="2">
        <v>0</v>
      </c>
    </row>
    <row r="124" spans="1:6" x14ac:dyDescent="0.25">
      <c r="A124" s="3">
        <v>39937</v>
      </c>
      <c r="B124" s="2">
        <v>720.67</v>
      </c>
      <c r="C124" s="2">
        <v>720.67</v>
      </c>
      <c r="D124" s="2">
        <v>683.62</v>
      </c>
      <c r="E124" s="2">
        <v>683.62</v>
      </c>
      <c r="F124" s="2">
        <v>0</v>
      </c>
    </row>
    <row r="125" spans="1:6" x14ac:dyDescent="0.25">
      <c r="A125" s="3">
        <v>39930</v>
      </c>
      <c r="B125" s="2">
        <v>690.26</v>
      </c>
      <c r="C125" s="2">
        <v>690.26</v>
      </c>
      <c r="D125" s="2">
        <v>661.33</v>
      </c>
      <c r="E125" s="2">
        <v>661.33</v>
      </c>
      <c r="F125" s="2">
        <v>0</v>
      </c>
    </row>
    <row r="126" spans="1:6" x14ac:dyDescent="0.25">
      <c r="A126" s="3">
        <v>39923</v>
      </c>
      <c r="B126" s="2">
        <v>659.1</v>
      </c>
      <c r="C126" s="2">
        <v>680.14</v>
      </c>
      <c r="D126" s="2">
        <v>659.1</v>
      </c>
      <c r="E126" s="2">
        <v>665.54</v>
      </c>
      <c r="F126" s="2">
        <v>0</v>
      </c>
    </row>
    <row r="127" spans="1:6" x14ac:dyDescent="0.25">
      <c r="A127" s="3">
        <v>39912</v>
      </c>
      <c r="B127" s="2">
        <v>657.44</v>
      </c>
      <c r="C127" s="2">
        <v>657.44</v>
      </c>
      <c r="D127" s="2">
        <v>643.24</v>
      </c>
      <c r="E127" s="2">
        <v>643.24</v>
      </c>
      <c r="F127" s="2">
        <v>0</v>
      </c>
    </row>
    <row r="128" spans="1:6" x14ac:dyDescent="0.25">
      <c r="A128" s="3">
        <v>39909</v>
      </c>
      <c r="B128" s="2">
        <v>649.32000000000005</v>
      </c>
      <c r="C128" s="2">
        <v>651.28</v>
      </c>
      <c r="D128" s="2">
        <v>622.94000000000005</v>
      </c>
      <c r="E128" s="2">
        <v>622.94000000000005</v>
      </c>
      <c r="F128" s="2">
        <v>0</v>
      </c>
    </row>
    <row r="129" spans="1:6" x14ac:dyDescent="0.25">
      <c r="A129" s="3">
        <v>39902</v>
      </c>
      <c r="B129" s="2">
        <v>607.5</v>
      </c>
      <c r="C129" s="2">
        <v>637.78</v>
      </c>
      <c r="D129" s="2">
        <v>607.5</v>
      </c>
      <c r="E129" s="2">
        <v>630.9</v>
      </c>
      <c r="F129" s="2">
        <v>0</v>
      </c>
    </row>
    <row r="130" spans="1:6" x14ac:dyDescent="0.25">
      <c r="A130" s="3">
        <v>39895</v>
      </c>
      <c r="B130" s="2">
        <v>630.44000000000005</v>
      </c>
      <c r="C130" s="2">
        <v>630.44000000000005</v>
      </c>
      <c r="D130" s="2">
        <v>605.33000000000004</v>
      </c>
      <c r="E130" s="2">
        <v>607.38</v>
      </c>
      <c r="F130" s="2">
        <v>0</v>
      </c>
    </row>
    <row r="131" spans="1:6" x14ac:dyDescent="0.25">
      <c r="A131" s="3">
        <v>39888</v>
      </c>
      <c r="B131" s="2">
        <v>609.74</v>
      </c>
      <c r="C131" s="2">
        <v>609.74</v>
      </c>
      <c r="D131" s="2">
        <v>596.58000000000004</v>
      </c>
      <c r="E131" s="2">
        <v>598.82000000000005</v>
      </c>
      <c r="F131" s="2">
        <v>0</v>
      </c>
    </row>
    <row r="132" spans="1:6" x14ac:dyDescent="0.25">
      <c r="A132" s="3">
        <v>39881</v>
      </c>
      <c r="B132" s="2">
        <v>580.53</v>
      </c>
      <c r="C132" s="2">
        <v>613.19000000000005</v>
      </c>
      <c r="D132" s="2">
        <v>580.53</v>
      </c>
      <c r="E132" s="2">
        <v>593.82000000000005</v>
      </c>
      <c r="F132" s="2">
        <v>0</v>
      </c>
    </row>
    <row r="133" spans="1:6" x14ac:dyDescent="0.25">
      <c r="A133" s="3">
        <v>39874</v>
      </c>
      <c r="B133" s="2">
        <v>601.29999999999995</v>
      </c>
      <c r="C133" s="2">
        <v>631.39</v>
      </c>
      <c r="D133" s="2">
        <v>601.29999999999995</v>
      </c>
      <c r="E133" s="2">
        <v>626.84</v>
      </c>
      <c r="F133" s="2">
        <v>0</v>
      </c>
    </row>
    <row r="134" spans="1:6" x14ac:dyDescent="0.25">
      <c r="A134" s="3">
        <v>39867</v>
      </c>
      <c r="B134" s="2">
        <v>631.54</v>
      </c>
      <c r="C134" s="2">
        <v>657.66</v>
      </c>
      <c r="D134" s="2">
        <v>631.54</v>
      </c>
      <c r="E134" s="2">
        <v>657.66</v>
      </c>
      <c r="F134" s="2">
        <v>0</v>
      </c>
    </row>
    <row r="135" spans="1:6" x14ac:dyDescent="0.25">
      <c r="A135" s="3">
        <v>39860</v>
      </c>
      <c r="B135" s="2">
        <v>670.46</v>
      </c>
      <c r="C135" s="2">
        <v>683.81</v>
      </c>
      <c r="D135" s="2">
        <v>669.23</v>
      </c>
      <c r="E135" s="2">
        <v>683.81</v>
      </c>
      <c r="F135" s="2">
        <v>0</v>
      </c>
    </row>
    <row r="136" spans="1:6" x14ac:dyDescent="0.25">
      <c r="A136" s="3">
        <v>39853</v>
      </c>
      <c r="B136" s="2">
        <v>702.35</v>
      </c>
      <c r="C136" s="2">
        <v>702.35</v>
      </c>
      <c r="D136" s="2">
        <v>664.23</v>
      </c>
      <c r="E136" s="2">
        <v>664.23</v>
      </c>
      <c r="F136" s="2">
        <v>0</v>
      </c>
    </row>
    <row r="137" spans="1:6" x14ac:dyDescent="0.25">
      <c r="A137" s="3">
        <v>39846</v>
      </c>
      <c r="B137" s="2">
        <v>657.97</v>
      </c>
      <c r="C137" s="2">
        <v>676.31</v>
      </c>
      <c r="D137" s="2">
        <v>657.97</v>
      </c>
      <c r="E137" s="2">
        <v>661.47</v>
      </c>
      <c r="F137" s="2">
        <v>0</v>
      </c>
    </row>
    <row r="138" spans="1:6" x14ac:dyDescent="0.25">
      <c r="A138" s="3">
        <v>39839</v>
      </c>
      <c r="B138" s="2">
        <v>659.51</v>
      </c>
      <c r="C138" s="2">
        <v>659.51</v>
      </c>
      <c r="D138" s="2">
        <v>647.54999999999995</v>
      </c>
      <c r="E138" s="2">
        <v>654.6</v>
      </c>
      <c r="F138" s="2">
        <v>0</v>
      </c>
    </row>
    <row r="139" spans="1:6" x14ac:dyDescent="0.25">
      <c r="A139" s="3">
        <v>39832</v>
      </c>
      <c r="B139" s="2">
        <v>667.03</v>
      </c>
      <c r="C139" s="2">
        <v>695.43</v>
      </c>
      <c r="D139" s="2">
        <v>667.03</v>
      </c>
      <c r="E139" s="2">
        <v>695.43</v>
      </c>
      <c r="F139" s="2">
        <v>0</v>
      </c>
    </row>
    <row r="140" spans="1:6" x14ac:dyDescent="0.25">
      <c r="A140" s="3">
        <v>39825</v>
      </c>
      <c r="B140" s="2">
        <v>705.41</v>
      </c>
      <c r="C140" s="2">
        <v>738.06</v>
      </c>
      <c r="D140" s="2">
        <v>705.41</v>
      </c>
      <c r="E140" s="2">
        <v>738.06</v>
      </c>
      <c r="F140" s="2">
        <v>0</v>
      </c>
    </row>
    <row r="141" spans="1:6" x14ac:dyDescent="0.25">
      <c r="A141" s="3">
        <v>39818</v>
      </c>
      <c r="B141" s="2">
        <v>729.41</v>
      </c>
      <c r="C141" s="2">
        <v>729.41</v>
      </c>
      <c r="D141" s="2">
        <v>694.89</v>
      </c>
      <c r="E141" s="2">
        <v>694.89</v>
      </c>
      <c r="F141" s="2">
        <v>0</v>
      </c>
    </row>
    <row r="142" spans="1:6" x14ac:dyDescent="0.25">
      <c r="A142" s="3">
        <v>39811</v>
      </c>
      <c r="B142" s="2">
        <v>682.88</v>
      </c>
      <c r="C142" s="2">
        <v>682.88</v>
      </c>
      <c r="D142" s="2">
        <v>678.1</v>
      </c>
      <c r="E142" s="2">
        <v>679.44</v>
      </c>
      <c r="F142" s="2">
        <v>0</v>
      </c>
    </row>
    <row r="143" spans="1:6" x14ac:dyDescent="0.25">
      <c r="A143" s="3">
        <v>39804</v>
      </c>
      <c r="B143" s="2">
        <v>681.21</v>
      </c>
      <c r="C143" s="2">
        <v>699.91</v>
      </c>
      <c r="D143" s="2">
        <v>681.21</v>
      </c>
      <c r="E143" s="2">
        <v>699.91</v>
      </c>
      <c r="F143" s="2">
        <v>0</v>
      </c>
    </row>
    <row r="144" spans="1:6" x14ac:dyDescent="0.25">
      <c r="A144" s="3">
        <v>39797</v>
      </c>
      <c r="B144" s="2">
        <v>692.34</v>
      </c>
      <c r="C144" s="2">
        <v>704.68</v>
      </c>
      <c r="D144" s="2">
        <v>688.66</v>
      </c>
      <c r="E144" s="2">
        <v>699.13</v>
      </c>
      <c r="F144" s="2">
        <v>0</v>
      </c>
    </row>
    <row r="145" spans="1:6" x14ac:dyDescent="0.25">
      <c r="A145" s="3">
        <v>39790</v>
      </c>
      <c r="B145" s="2">
        <v>693.59</v>
      </c>
      <c r="C145" s="2">
        <v>693.59</v>
      </c>
      <c r="D145" s="2">
        <v>651.86</v>
      </c>
      <c r="E145" s="2">
        <v>676.96</v>
      </c>
      <c r="F145" s="2">
        <v>0</v>
      </c>
    </row>
    <row r="146" spans="1:6" x14ac:dyDescent="0.25">
      <c r="A146" s="3">
        <v>39783</v>
      </c>
      <c r="B146" s="2">
        <v>664.06</v>
      </c>
      <c r="C146" s="2">
        <v>696.93</v>
      </c>
      <c r="D146" s="2">
        <v>664.06</v>
      </c>
      <c r="E146" s="2">
        <v>679.99</v>
      </c>
      <c r="F146" s="2">
        <v>0</v>
      </c>
    </row>
    <row r="147" spans="1:6" x14ac:dyDescent="0.25">
      <c r="A147" s="3">
        <v>39776</v>
      </c>
      <c r="B147" s="2">
        <v>667.03</v>
      </c>
      <c r="C147" s="2">
        <v>675.67</v>
      </c>
      <c r="D147" s="2">
        <v>624.11</v>
      </c>
      <c r="E147" s="2">
        <v>675.67</v>
      </c>
      <c r="F147" s="2">
        <v>0</v>
      </c>
    </row>
    <row r="148" spans="1:6" x14ac:dyDescent="0.25">
      <c r="A148" s="3">
        <v>39769</v>
      </c>
      <c r="B148" s="2">
        <v>677.08</v>
      </c>
      <c r="C148" s="2">
        <v>689.46</v>
      </c>
      <c r="D148" s="2">
        <v>677.08</v>
      </c>
      <c r="E148" s="2">
        <v>682.63</v>
      </c>
      <c r="F148" s="2">
        <v>0</v>
      </c>
    </row>
    <row r="149" spans="1:6" x14ac:dyDescent="0.25">
      <c r="A149" s="3">
        <v>39762</v>
      </c>
      <c r="B149" s="2">
        <v>720.93</v>
      </c>
      <c r="C149" s="2">
        <v>759.87</v>
      </c>
      <c r="D149" s="2">
        <v>697.48</v>
      </c>
      <c r="E149" s="2">
        <v>759.87</v>
      </c>
      <c r="F149" s="2">
        <v>0</v>
      </c>
    </row>
    <row r="150" spans="1:6" x14ac:dyDescent="0.25">
      <c r="A150" s="3">
        <v>39755</v>
      </c>
      <c r="B150" s="2">
        <v>725.05</v>
      </c>
      <c r="C150" s="2">
        <v>725.05</v>
      </c>
      <c r="D150" s="2">
        <v>630.58000000000004</v>
      </c>
      <c r="E150" s="2">
        <v>630.58000000000004</v>
      </c>
      <c r="F150" s="2">
        <v>0</v>
      </c>
    </row>
    <row r="151" spans="1:6" x14ac:dyDescent="0.25">
      <c r="A151" s="3">
        <v>39748</v>
      </c>
      <c r="B151" s="2">
        <v>634.15</v>
      </c>
      <c r="C151" s="2">
        <v>740.24</v>
      </c>
      <c r="D151" s="2">
        <v>634.15</v>
      </c>
      <c r="E151" s="2">
        <v>740.24</v>
      </c>
      <c r="F151" s="2">
        <v>0</v>
      </c>
    </row>
    <row r="152" spans="1:6" x14ac:dyDescent="0.25">
      <c r="A152" s="3">
        <v>39741</v>
      </c>
      <c r="B152" s="2">
        <v>734.37</v>
      </c>
      <c r="C152" s="2">
        <v>801.97</v>
      </c>
      <c r="D152" s="2">
        <v>703.15</v>
      </c>
      <c r="E152" s="2">
        <v>801.97</v>
      </c>
      <c r="F152" s="2">
        <v>0</v>
      </c>
    </row>
    <row r="153" spans="1:6" x14ac:dyDescent="0.25">
      <c r="A153" s="3">
        <v>39734</v>
      </c>
      <c r="B153" s="2">
        <v>785.55</v>
      </c>
      <c r="C153" s="2">
        <v>801.5</v>
      </c>
      <c r="D153" s="2">
        <v>715.46</v>
      </c>
      <c r="E153" s="2">
        <v>801.5</v>
      </c>
      <c r="F153" s="2">
        <v>0</v>
      </c>
    </row>
    <row r="154" spans="1:6" x14ac:dyDescent="0.25">
      <c r="A154" s="3">
        <v>39727</v>
      </c>
      <c r="B154" s="2">
        <v>812.71</v>
      </c>
      <c r="C154" s="2">
        <v>887.17</v>
      </c>
      <c r="D154" s="2">
        <v>812.71</v>
      </c>
      <c r="E154" s="2">
        <v>887.17</v>
      </c>
      <c r="F154" s="2">
        <v>0</v>
      </c>
    </row>
    <row r="155" spans="1:6" x14ac:dyDescent="0.25">
      <c r="A155" s="3">
        <v>39720</v>
      </c>
      <c r="B155" s="2">
        <v>880</v>
      </c>
      <c r="C155" s="2">
        <v>949.16</v>
      </c>
      <c r="D155" s="2">
        <v>880</v>
      </c>
      <c r="E155" s="2">
        <v>933.06</v>
      </c>
      <c r="F155" s="2">
        <v>0</v>
      </c>
    </row>
    <row r="156" spans="1:6" x14ac:dyDescent="0.25">
      <c r="A156" s="3">
        <v>39713</v>
      </c>
      <c r="B156" s="2">
        <v>946.61</v>
      </c>
      <c r="C156" s="2">
        <v>959.98</v>
      </c>
      <c r="D156" s="2">
        <v>891.21</v>
      </c>
      <c r="E156" s="2">
        <v>916.21</v>
      </c>
      <c r="F156" s="2">
        <v>0</v>
      </c>
    </row>
    <row r="157" spans="1:6" x14ac:dyDescent="0.25">
      <c r="A157" s="3">
        <v>39706</v>
      </c>
      <c r="B157" s="2">
        <v>933.74</v>
      </c>
      <c r="C157" s="2">
        <v>965.91</v>
      </c>
      <c r="D157" s="2">
        <v>933.74</v>
      </c>
      <c r="E157" s="2">
        <v>965.8</v>
      </c>
      <c r="F157" s="2">
        <v>0</v>
      </c>
    </row>
    <row r="158" spans="1:6" x14ac:dyDescent="0.25">
      <c r="A158" s="3">
        <v>39699</v>
      </c>
      <c r="B158" s="2">
        <v>983.28</v>
      </c>
      <c r="C158" s="2" t="s">
        <v>7</v>
      </c>
      <c r="D158" s="2">
        <v>955.82</v>
      </c>
      <c r="E158" s="2">
        <v>1025.3</v>
      </c>
      <c r="F158" s="2">
        <v>0</v>
      </c>
    </row>
    <row r="159" spans="1:6" x14ac:dyDescent="0.25">
      <c r="A159" s="3">
        <v>39692</v>
      </c>
      <c r="B159" s="2" t="s">
        <v>8</v>
      </c>
      <c r="C159" s="2" t="s">
        <v>9</v>
      </c>
      <c r="D159" s="2">
        <v>1000</v>
      </c>
      <c r="E159" s="2">
        <v>1000</v>
      </c>
      <c r="F159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3"/>
  <sheetViews>
    <sheetView workbookViewId="0">
      <selection sqref="A1:A1048576"/>
    </sheetView>
  </sheetViews>
  <sheetFormatPr defaultColWidth="11.42578125" defaultRowHeight="15" x14ac:dyDescent="0.25"/>
  <cols>
    <col min="5" max="5" width="15.28515625" customWidth="1"/>
  </cols>
  <sheetData>
    <row r="2" spans="1:6" x14ac:dyDescent="0.25">
      <c r="A2" s="24" t="s">
        <v>10</v>
      </c>
      <c r="B2" s="24"/>
      <c r="C2" s="24"/>
      <c r="D2" s="24"/>
      <c r="E2" s="24"/>
      <c r="F2" s="24"/>
    </row>
    <row r="3" spans="1:6" x14ac:dyDescent="0.25">
      <c r="E3" t="s">
        <v>11</v>
      </c>
    </row>
    <row r="4" spans="1:6" x14ac:dyDescent="0.25">
      <c r="A4" s="3">
        <v>40918</v>
      </c>
      <c r="B4" s="11">
        <v>2381.23</v>
      </c>
      <c r="C4" s="11">
        <v>2405.44</v>
      </c>
      <c r="D4" s="11">
        <v>2315.35</v>
      </c>
      <c r="E4" s="11">
        <v>2395.06</v>
      </c>
      <c r="F4" s="11">
        <v>0</v>
      </c>
    </row>
    <row r="5" spans="1:6" x14ac:dyDescent="0.25">
      <c r="A5" s="3">
        <v>40911</v>
      </c>
      <c r="B5" s="11">
        <v>2406.91</v>
      </c>
      <c r="C5" s="11">
        <v>2407.1799999999998</v>
      </c>
      <c r="D5" s="11">
        <v>2278.1999999999998</v>
      </c>
      <c r="E5" s="11">
        <v>2302.65</v>
      </c>
      <c r="F5" s="11">
        <v>0</v>
      </c>
    </row>
    <row r="6" spans="1:6" x14ac:dyDescent="0.25">
      <c r="A6" s="3">
        <v>40904</v>
      </c>
      <c r="B6" s="11">
        <v>2303.14</v>
      </c>
      <c r="C6" s="11">
        <v>2321.83</v>
      </c>
      <c r="D6" s="11">
        <v>2244.7600000000002</v>
      </c>
      <c r="E6" s="11">
        <v>2285.77</v>
      </c>
      <c r="F6" s="11">
        <v>0</v>
      </c>
    </row>
    <row r="7" spans="1:6" x14ac:dyDescent="0.25">
      <c r="A7" s="3">
        <v>40897</v>
      </c>
      <c r="B7" s="11">
        <v>2268.52</v>
      </c>
      <c r="C7" s="11">
        <v>2276.7399999999998</v>
      </c>
      <c r="D7" s="11">
        <v>2186.39</v>
      </c>
      <c r="E7" s="11">
        <v>2265.6999999999998</v>
      </c>
      <c r="F7" s="11">
        <v>0</v>
      </c>
    </row>
    <row r="8" spans="1:6" x14ac:dyDescent="0.25">
      <c r="A8" s="3">
        <v>40890</v>
      </c>
      <c r="B8" s="11">
        <v>2280.2399999999998</v>
      </c>
      <c r="C8" s="11">
        <v>2404.16</v>
      </c>
      <c r="D8" s="11">
        <v>2267.2800000000002</v>
      </c>
      <c r="E8" s="11">
        <v>2390.38</v>
      </c>
      <c r="F8" s="11">
        <v>0</v>
      </c>
    </row>
    <row r="9" spans="1:6" x14ac:dyDescent="0.25">
      <c r="A9" s="3">
        <v>40883</v>
      </c>
      <c r="B9" s="11">
        <v>2358.7199999999998</v>
      </c>
      <c r="C9" s="11">
        <v>2384.5100000000002</v>
      </c>
      <c r="D9" s="11">
        <v>2221.21</v>
      </c>
      <c r="E9" s="11">
        <v>2225.09</v>
      </c>
      <c r="F9" s="11">
        <v>0</v>
      </c>
    </row>
    <row r="10" spans="1:6" x14ac:dyDescent="0.25">
      <c r="A10" s="3">
        <v>40876</v>
      </c>
      <c r="B10" s="11">
        <v>2248.63</v>
      </c>
      <c r="C10" s="11">
        <v>2261.35</v>
      </c>
      <c r="D10" s="11">
        <v>2081.4899999999998</v>
      </c>
      <c r="E10" s="11">
        <v>2113.91</v>
      </c>
      <c r="F10" s="11">
        <v>0</v>
      </c>
    </row>
    <row r="11" spans="1:6" x14ac:dyDescent="0.25">
      <c r="A11" s="3">
        <v>40869</v>
      </c>
      <c r="B11" s="11">
        <v>2135.89</v>
      </c>
      <c r="C11" s="11">
        <v>2307.6</v>
      </c>
      <c r="D11" s="11">
        <v>2135.89</v>
      </c>
      <c r="E11" s="11">
        <v>2264.14</v>
      </c>
      <c r="F11" s="11">
        <v>0</v>
      </c>
    </row>
    <row r="12" spans="1:6" x14ac:dyDescent="0.25">
      <c r="A12" s="3">
        <v>40862</v>
      </c>
      <c r="B12" s="11">
        <v>2271.54</v>
      </c>
      <c r="C12" s="11">
        <v>2372.13</v>
      </c>
      <c r="D12" s="11">
        <v>2248.88</v>
      </c>
      <c r="E12" s="11">
        <v>2363.16</v>
      </c>
      <c r="F12" s="11">
        <v>0</v>
      </c>
    </row>
    <row r="13" spans="1:6" x14ac:dyDescent="0.25">
      <c r="A13" s="3">
        <v>40855</v>
      </c>
      <c r="B13" s="11">
        <v>2344.7600000000002</v>
      </c>
      <c r="C13" s="11">
        <v>2404.5100000000002</v>
      </c>
      <c r="D13" s="11">
        <v>2262.62</v>
      </c>
      <c r="E13" s="11">
        <v>2323.41</v>
      </c>
      <c r="F13" s="11">
        <v>0</v>
      </c>
    </row>
    <row r="14" spans="1:6" x14ac:dyDescent="0.25">
      <c r="A14" s="3">
        <v>40848</v>
      </c>
      <c r="B14" s="11">
        <v>2289.48</v>
      </c>
      <c r="C14" s="11">
        <v>2532.0700000000002</v>
      </c>
      <c r="D14" s="11">
        <v>2279.92</v>
      </c>
      <c r="E14" s="11">
        <v>2363.6799999999998</v>
      </c>
      <c r="F14" s="11">
        <v>0</v>
      </c>
    </row>
    <row r="15" spans="1:6" x14ac:dyDescent="0.25">
      <c r="A15" s="3">
        <v>40841</v>
      </c>
      <c r="B15" s="11">
        <v>2369.0700000000002</v>
      </c>
      <c r="C15" s="11">
        <v>2404.92</v>
      </c>
      <c r="D15" s="11">
        <v>2296.85</v>
      </c>
      <c r="E15" s="11">
        <v>2360.64</v>
      </c>
      <c r="F15" s="11">
        <v>0</v>
      </c>
    </row>
    <row r="16" spans="1:6" x14ac:dyDescent="0.25">
      <c r="A16" s="3">
        <v>40834</v>
      </c>
      <c r="B16" s="11">
        <v>2343.0500000000002</v>
      </c>
      <c r="C16" s="11">
        <v>2432.2399999999998</v>
      </c>
      <c r="D16" s="11">
        <v>2303.4699999999998</v>
      </c>
      <c r="E16" s="11">
        <v>2336.5300000000002</v>
      </c>
      <c r="F16" s="11">
        <v>0</v>
      </c>
    </row>
    <row r="17" spans="1:6" x14ac:dyDescent="0.25">
      <c r="A17" s="3">
        <v>40827</v>
      </c>
      <c r="B17" s="11">
        <v>2348.4699999999998</v>
      </c>
      <c r="C17" s="11">
        <v>2355.1</v>
      </c>
      <c r="D17" s="11">
        <v>2156.64</v>
      </c>
      <c r="E17" s="11">
        <v>2181.54</v>
      </c>
      <c r="F17" s="11">
        <v>0</v>
      </c>
    </row>
    <row r="18" spans="1:6" x14ac:dyDescent="0.25">
      <c r="A18" s="3">
        <v>40820</v>
      </c>
      <c r="B18" s="11">
        <v>2131.5300000000002</v>
      </c>
      <c r="C18" s="11">
        <v>2292.04</v>
      </c>
      <c r="D18" s="11">
        <v>2101.44</v>
      </c>
      <c r="E18" s="11">
        <v>2246.0500000000002</v>
      </c>
      <c r="F18" s="11">
        <v>0</v>
      </c>
    </row>
    <row r="19" spans="1:6" x14ac:dyDescent="0.25">
      <c r="A19" s="3">
        <v>40813</v>
      </c>
      <c r="B19" s="11">
        <v>2267.5</v>
      </c>
      <c r="C19" s="11">
        <v>2267.5</v>
      </c>
      <c r="D19" s="11">
        <v>2034.18</v>
      </c>
      <c r="E19" s="11">
        <v>2245.0700000000002</v>
      </c>
      <c r="F19" s="11">
        <v>0</v>
      </c>
    </row>
    <row r="20" spans="1:6" x14ac:dyDescent="0.25">
      <c r="A20" s="3">
        <v>40806</v>
      </c>
      <c r="B20" s="11">
        <v>2245.75</v>
      </c>
      <c r="C20" s="11">
        <v>2314.37</v>
      </c>
      <c r="D20" s="11">
        <v>2150.89</v>
      </c>
      <c r="E20" s="11">
        <v>2150.89</v>
      </c>
      <c r="F20" s="11">
        <v>0</v>
      </c>
    </row>
    <row r="21" spans="1:6" x14ac:dyDescent="0.25">
      <c r="A21" s="3">
        <v>40799</v>
      </c>
      <c r="B21" s="11">
        <v>2180.44</v>
      </c>
      <c r="C21" s="11">
        <v>2324.8000000000002</v>
      </c>
      <c r="D21" s="11">
        <v>2157.19</v>
      </c>
      <c r="E21" s="11">
        <v>2286.0100000000002</v>
      </c>
      <c r="F21" s="11">
        <v>0</v>
      </c>
    </row>
    <row r="22" spans="1:6" x14ac:dyDescent="0.25">
      <c r="A22" s="3">
        <v>40792</v>
      </c>
      <c r="B22" s="11">
        <v>2233.75</v>
      </c>
      <c r="C22" s="11">
        <v>2454.19</v>
      </c>
      <c r="D22" s="11">
        <v>2233.75</v>
      </c>
      <c r="E22" s="11">
        <v>2385.98</v>
      </c>
      <c r="F22" s="11">
        <v>0</v>
      </c>
    </row>
    <row r="23" spans="1:6" x14ac:dyDescent="0.25">
      <c r="A23" s="3">
        <v>40785</v>
      </c>
      <c r="B23" s="11">
        <v>2371.48</v>
      </c>
      <c r="C23" s="11">
        <v>2387.87</v>
      </c>
      <c r="D23" s="11">
        <v>2315.7199999999998</v>
      </c>
      <c r="E23" s="11">
        <v>2328.2600000000002</v>
      </c>
      <c r="F23" s="11">
        <v>0</v>
      </c>
    </row>
    <row r="24" spans="1:6" x14ac:dyDescent="0.25">
      <c r="A24" s="3">
        <v>40778</v>
      </c>
      <c r="B24" s="11">
        <v>2305.9499999999998</v>
      </c>
      <c r="C24" s="11">
        <v>2432.2199999999998</v>
      </c>
      <c r="D24" s="11">
        <v>2240.6</v>
      </c>
      <c r="E24" s="11">
        <v>2403.0700000000002</v>
      </c>
      <c r="F24" s="11">
        <v>0</v>
      </c>
    </row>
    <row r="25" spans="1:6" x14ac:dyDescent="0.25">
      <c r="A25" s="3">
        <v>40771</v>
      </c>
      <c r="B25" s="11">
        <v>2416.3200000000002</v>
      </c>
      <c r="C25" s="11">
        <v>2429.1999999999998</v>
      </c>
      <c r="D25" s="11">
        <v>2249.71</v>
      </c>
      <c r="E25" s="11">
        <v>2407.7399999999998</v>
      </c>
      <c r="F25" s="11">
        <v>0</v>
      </c>
    </row>
    <row r="26" spans="1:6" x14ac:dyDescent="0.25">
      <c r="A26" s="3">
        <v>40764</v>
      </c>
      <c r="B26" s="11">
        <v>2360.21</v>
      </c>
      <c r="C26" s="11">
        <v>2617.65</v>
      </c>
      <c r="D26" s="11">
        <v>2319.79</v>
      </c>
      <c r="E26" s="11">
        <v>2588.75</v>
      </c>
      <c r="F26" s="11">
        <v>0</v>
      </c>
    </row>
    <row r="27" spans="1:6" x14ac:dyDescent="0.25">
      <c r="A27" s="3">
        <v>40757</v>
      </c>
      <c r="B27" s="11">
        <v>2624.77</v>
      </c>
      <c r="C27" s="11">
        <v>2804.95</v>
      </c>
      <c r="D27" s="11">
        <v>2624.77</v>
      </c>
      <c r="E27" s="11">
        <v>2803.87</v>
      </c>
      <c r="F27" s="11">
        <v>0</v>
      </c>
    </row>
    <row r="28" spans="1:6" x14ac:dyDescent="0.25">
      <c r="A28" s="3">
        <v>40750</v>
      </c>
      <c r="B28" s="11">
        <v>2813.03</v>
      </c>
      <c r="C28" s="11">
        <v>2866.64</v>
      </c>
      <c r="D28" s="11">
        <v>2758.33</v>
      </c>
      <c r="E28" s="11">
        <v>2765.47</v>
      </c>
      <c r="F28" s="11">
        <v>0</v>
      </c>
    </row>
    <row r="29" spans="1:6" x14ac:dyDescent="0.25">
      <c r="A29" s="3">
        <v>40743</v>
      </c>
      <c r="B29" s="11">
        <v>2744.23</v>
      </c>
      <c r="C29" s="11">
        <v>2820.26</v>
      </c>
      <c r="D29" s="11">
        <v>2707.23</v>
      </c>
      <c r="E29" s="11">
        <v>2786.03</v>
      </c>
      <c r="F29" s="11">
        <v>0</v>
      </c>
    </row>
    <row r="30" spans="1:6" x14ac:dyDescent="0.25">
      <c r="A30" s="3">
        <v>40736</v>
      </c>
      <c r="B30" s="11">
        <v>2796.88</v>
      </c>
      <c r="C30" s="11">
        <v>2967.09</v>
      </c>
      <c r="D30" s="11">
        <v>2718.69</v>
      </c>
      <c r="E30" s="11">
        <v>2942.53</v>
      </c>
      <c r="F30" s="11">
        <v>0</v>
      </c>
    </row>
    <row r="31" spans="1:6" x14ac:dyDescent="0.25">
      <c r="A31" s="3">
        <v>40729</v>
      </c>
      <c r="B31" s="11">
        <v>2940.73</v>
      </c>
      <c r="C31" s="11">
        <v>2967.73</v>
      </c>
      <c r="D31" s="11">
        <v>2856.79</v>
      </c>
      <c r="E31" s="11">
        <v>2860.98</v>
      </c>
      <c r="F31" s="11">
        <v>0</v>
      </c>
    </row>
    <row r="32" spans="1:6" x14ac:dyDescent="0.25">
      <c r="A32" s="3">
        <v>40722</v>
      </c>
      <c r="B32" s="11">
        <v>2844.3</v>
      </c>
      <c r="C32" s="11">
        <v>2872.17</v>
      </c>
      <c r="D32" s="11">
        <v>2792.78</v>
      </c>
      <c r="E32" s="11">
        <v>2865.71</v>
      </c>
      <c r="F32" s="11">
        <v>0</v>
      </c>
    </row>
    <row r="33" spans="1:6" x14ac:dyDescent="0.25">
      <c r="A33" s="3">
        <v>40715</v>
      </c>
      <c r="B33" s="11">
        <v>2866.88</v>
      </c>
      <c r="C33" s="11">
        <v>2867.96</v>
      </c>
      <c r="D33" s="11">
        <v>2774.8</v>
      </c>
      <c r="E33" s="11">
        <v>2854.43</v>
      </c>
      <c r="F33" s="11">
        <v>0</v>
      </c>
    </row>
    <row r="34" spans="1:6" x14ac:dyDescent="0.25">
      <c r="A34" s="3">
        <v>40708</v>
      </c>
      <c r="B34" s="11">
        <v>2862.98</v>
      </c>
      <c r="C34" s="11">
        <v>2877.37</v>
      </c>
      <c r="D34" s="11">
        <v>2815.44</v>
      </c>
      <c r="E34" s="11">
        <v>2862.02</v>
      </c>
      <c r="F34" s="11">
        <v>0</v>
      </c>
    </row>
    <row r="35" spans="1:6" x14ac:dyDescent="0.25">
      <c r="A35" s="3">
        <v>40701</v>
      </c>
      <c r="B35" s="11">
        <v>2871.76</v>
      </c>
      <c r="C35" s="11">
        <v>2964.79</v>
      </c>
      <c r="D35" s="11">
        <v>2854.54</v>
      </c>
      <c r="E35" s="11">
        <v>2964.45</v>
      </c>
      <c r="F35" s="11">
        <v>0</v>
      </c>
    </row>
    <row r="36" spans="1:6" x14ac:dyDescent="0.25">
      <c r="A36" s="3">
        <v>40694</v>
      </c>
      <c r="B36" s="11">
        <v>2958.83</v>
      </c>
      <c r="C36" s="11">
        <v>2963.68</v>
      </c>
      <c r="D36" s="11">
        <v>2873.26</v>
      </c>
      <c r="E36" s="11">
        <v>2876.78</v>
      </c>
      <c r="F36" s="11">
        <v>0</v>
      </c>
    </row>
    <row r="37" spans="1:6" x14ac:dyDescent="0.25">
      <c r="A37" s="3">
        <v>40687</v>
      </c>
      <c r="B37" s="11">
        <v>2896.17</v>
      </c>
      <c r="C37" s="11">
        <v>2986.24</v>
      </c>
      <c r="D37" s="11">
        <v>2886.67</v>
      </c>
      <c r="E37" s="11">
        <v>2935.3</v>
      </c>
      <c r="F37" s="11">
        <v>0</v>
      </c>
    </row>
    <row r="38" spans="1:6" x14ac:dyDescent="0.25">
      <c r="A38" s="3">
        <v>40680</v>
      </c>
      <c r="B38" s="11">
        <v>2911.62</v>
      </c>
      <c r="C38" s="11">
        <v>3004.82</v>
      </c>
      <c r="D38" s="11">
        <v>2911.62</v>
      </c>
      <c r="E38" s="11">
        <v>2993.12</v>
      </c>
      <c r="F38" s="11">
        <v>0</v>
      </c>
    </row>
    <row r="39" spans="1:6" x14ac:dyDescent="0.25">
      <c r="A39" s="3">
        <v>40673</v>
      </c>
      <c r="B39" s="11">
        <v>2986.09</v>
      </c>
      <c r="C39" s="11">
        <v>3021.52</v>
      </c>
      <c r="D39" s="11">
        <v>2931.6</v>
      </c>
      <c r="E39" s="11">
        <v>3003.28</v>
      </c>
      <c r="F39" s="11">
        <v>0</v>
      </c>
    </row>
    <row r="40" spans="1:6" x14ac:dyDescent="0.25">
      <c r="A40" s="3">
        <v>40666</v>
      </c>
      <c r="B40" s="11">
        <v>3008.32</v>
      </c>
      <c r="C40" s="11">
        <v>3036.55</v>
      </c>
      <c r="D40" s="11">
        <v>2966.86</v>
      </c>
      <c r="E40" s="11">
        <v>2974.6</v>
      </c>
      <c r="F40" s="11">
        <v>0</v>
      </c>
    </row>
    <row r="41" spans="1:6" x14ac:dyDescent="0.25">
      <c r="A41" s="3">
        <v>40659</v>
      </c>
      <c r="B41" s="11">
        <v>2972.02</v>
      </c>
      <c r="C41" s="11">
        <v>2973.71</v>
      </c>
      <c r="D41" s="11">
        <v>2901.51</v>
      </c>
      <c r="E41" s="11">
        <v>2901.51</v>
      </c>
      <c r="F41" s="11">
        <v>0</v>
      </c>
    </row>
    <row r="42" spans="1:6" x14ac:dyDescent="0.25">
      <c r="A42" s="3">
        <v>40652</v>
      </c>
      <c r="B42" s="11">
        <v>2875.43</v>
      </c>
      <c r="C42" s="11">
        <v>2956.7</v>
      </c>
      <c r="D42" s="11">
        <v>2843.35</v>
      </c>
      <c r="E42" s="11">
        <v>2935.2</v>
      </c>
      <c r="F42" s="11">
        <v>0</v>
      </c>
    </row>
    <row r="43" spans="1:6" x14ac:dyDescent="0.25">
      <c r="A43" s="3">
        <v>40645</v>
      </c>
      <c r="B43" s="11">
        <v>2920.31</v>
      </c>
      <c r="C43" s="11">
        <v>2989.62</v>
      </c>
      <c r="D43" s="11">
        <v>2913.66</v>
      </c>
      <c r="E43" s="11">
        <v>2975.59</v>
      </c>
      <c r="F43" s="11">
        <v>0</v>
      </c>
    </row>
    <row r="44" spans="1:6" x14ac:dyDescent="0.25">
      <c r="A44" s="3">
        <v>40638</v>
      </c>
      <c r="B44" s="11">
        <v>2971.85</v>
      </c>
      <c r="C44" s="11">
        <v>2982.37</v>
      </c>
      <c r="D44" s="11">
        <v>2928.12</v>
      </c>
      <c r="E44" s="11">
        <v>2951.47</v>
      </c>
      <c r="F44" s="11">
        <v>0</v>
      </c>
    </row>
    <row r="45" spans="1:6" x14ac:dyDescent="0.25">
      <c r="A45" s="3">
        <v>40631</v>
      </c>
      <c r="B45" s="11">
        <v>2926.88</v>
      </c>
      <c r="C45" s="11">
        <v>2928.73</v>
      </c>
      <c r="D45" s="11">
        <v>2844.56</v>
      </c>
      <c r="E45" s="11">
        <v>2844.96</v>
      </c>
      <c r="F45" s="11">
        <v>0</v>
      </c>
    </row>
    <row r="46" spans="1:6" x14ac:dyDescent="0.25">
      <c r="A46" s="3">
        <v>40624</v>
      </c>
      <c r="B46" s="11">
        <v>2856.24</v>
      </c>
      <c r="C46" s="11">
        <v>2880.21</v>
      </c>
      <c r="D46" s="11">
        <v>2716.18</v>
      </c>
      <c r="E46" s="11">
        <v>2788.5</v>
      </c>
      <c r="F46" s="11">
        <v>0</v>
      </c>
    </row>
    <row r="47" spans="1:6" x14ac:dyDescent="0.25">
      <c r="A47" s="3">
        <v>40617</v>
      </c>
      <c r="B47" s="11">
        <v>2774.32</v>
      </c>
      <c r="C47" s="11">
        <v>2946.62</v>
      </c>
      <c r="D47" s="11">
        <v>2774.32</v>
      </c>
      <c r="E47" s="11">
        <v>2946.62</v>
      </c>
      <c r="F47" s="11">
        <v>0</v>
      </c>
    </row>
    <row r="48" spans="1:6" x14ac:dyDescent="0.25">
      <c r="A48" s="3">
        <v>40610</v>
      </c>
      <c r="B48" s="11">
        <v>2945.27</v>
      </c>
      <c r="C48" s="11">
        <v>2979.4</v>
      </c>
      <c r="D48" s="11">
        <v>2929.21</v>
      </c>
      <c r="E48" s="11">
        <v>2961.34</v>
      </c>
      <c r="F48" s="11">
        <v>0</v>
      </c>
    </row>
    <row r="49" spans="1:6" x14ac:dyDescent="0.25">
      <c r="A49" s="3">
        <v>40603</v>
      </c>
      <c r="B49" s="11">
        <v>2979.4</v>
      </c>
      <c r="C49" s="11">
        <v>3017.06</v>
      </c>
      <c r="D49" s="11">
        <v>2912.72</v>
      </c>
      <c r="E49" s="11">
        <v>2954.56</v>
      </c>
      <c r="F49" s="11">
        <v>0</v>
      </c>
    </row>
    <row r="50" spans="1:6" x14ac:dyDescent="0.25">
      <c r="A50" s="3">
        <v>40596</v>
      </c>
      <c r="B50" s="11">
        <v>2959.36</v>
      </c>
      <c r="C50" s="11">
        <v>3038.98</v>
      </c>
      <c r="D50" s="11">
        <v>2959.36</v>
      </c>
      <c r="E50" s="11">
        <v>3013.36</v>
      </c>
      <c r="F50" s="11">
        <v>0</v>
      </c>
    </row>
    <row r="51" spans="1:6" x14ac:dyDescent="0.25">
      <c r="A51" s="3">
        <v>40589</v>
      </c>
      <c r="B51" s="11">
        <v>3004.05</v>
      </c>
      <c r="C51" s="11">
        <v>3016.16</v>
      </c>
      <c r="D51" s="11">
        <v>2983.31</v>
      </c>
      <c r="E51" s="11">
        <v>3001.32</v>
      </c>
      <c r="F51" s="11">
        <v>0</v>
      </c>
    </row>
    <row r="52" spans="1:6" x14ac:dyDescent="0.25">
      <c r="A52" s="3">
        <v>40582</v>
      </c>
      <c r="B52" s="11">
        <v>3005.83</v>
      </c>
      <c r="C52" s="11">
        <v>3005.83</v>
      </c>
      <c r="D52" s="11">
        <v>2952.03</v>
      </c>
      <c r="E52" s="11">
        <v>2983.68</v>
      </c>
      <c r="F52" s="11">
        <v>0</v>
      </c>
    </row>
    <row r="53" spans="1:6" x14ac:dyDescent="0.25">
      <c r="A53" s="3">
        <v>40575</v>
      </c>
      <c r="B53" s="11">
        <v>2975.68</v>
      </c>
      <c r="C53" s="11">
        <v>2975.68</v>
      </c>
      <c r="D53" s="11">
        <v>2925.66</v>
      </c>
      <c r="E53" s="11">
        <v>2951.4</v>
      </c>
      <c r="F53" s="11">
        <v>0</v>
      </c>
    </row>
    <row r="54" spans="1:6" x14ac:dyDescent="0.25">
      <c r="A54" s="3">
        <v>40568</v>
      </c>
      <c r="B54" s="11">
        <v>2934.72</v>
      </c>
      <c r="C54" s="11">
        <v>2954.22</v>
      </c>
      <c r="D54" s="11">
        <v>2900.18</v>
      </c>
      <c r="E54" s="11">
        <v>2947.43</v>
      </c>
      <c r="F54" s="11">
        <v>0</v>
      </c>
    </row>
    <row r="55" spans="1:6" x14ac:dyDescent="0.25">
      <c r="A55" s="3">
        <v>40561</v>
      </c>
      <c r="B55" s="11">
        <v>2941.33</v>
      </c>
      <c r="C55" s="11">
        <v>2941.33</v>
      </c>
      <c r="D55" s="11">
        <v>2854.55</v>
      </c>
      <c r="E55" s="11">
        <v>2854.55</v>
      </c>
      <c r="F55" s="11">
        <v>0</v>
      </c>
    </row>
    <row r="56" spans="1:6" x14ac:dyDescent="0.25">
      <c r="A56" s="3">
        <v>40554</v>
      </c>
      <c r="B56" s="11">
        <v>2848.38</v>
      </c>
      <c r="C56" s="11">
        <v>2877.9</v>
      </c>
      <c r="D56" s="11">
        <v>2805.06</v>
      </c>
      <c r="E56" s="11">
        <v>2871.68</v>
      </c>
      <c r="F56" s="11">
        <v>0</v>
      </c>
    </row>
    <row r="57" spans="1:6" x14ac:dyDescent="0.25">
      <c r="A57" s="3">
        <v>40547</v>
      </c>
      <c r="B57" s="11">
        <v>2879.22</v>
      </c>
      <c r="C57" s="11">
        <v>2879.22</v>
      </c>
      <c r="D57" s="11">
        <v>2800.66</v>
      </c>
      <c r="E57" s="11">
        <v>2840.45</v>
      </c>
      <c r="F57" s="11">
        <v>0</v>
      </c>
    </row>
    <row r="58" spans="1:6" x14ac:dyDescent="0.25">
      <c r="A58" s="3">
        <v>40540</v>
      </c>
      <c r="B58" s="11">
        <v>2833.17</v>
      </c>
      <c r="C58" s="11">
        <v>2879.12</v>
      </c>
      <c r="D58" s="11">
        <v>2833.17</v>
      </c>
      <c r="E58" s="11">
        <v>2876.54</v>
      </c>
      <c r="F58" s="11">
        <v>0</v>
      </c>
    </row>
    <row r="59" spans="1:6" x14ac:dyDescent="0.25">
      <c r="A59" s="3">
        <v>40533</v>
      </c>
      <c r="B59" s="11">
        <v>2879.7</v>
      </c>
      <c r="C59" s="11">
        <v>2879.7</v>
      </c>
      <c r="D59" s="11">
        <v>2837.86</v>
      </c>
      <c r="E59" s="11">
        <v>2848.46</v>
      </c>
      <c r="F59" s="11">
        <v>0</v>
      </c>
    </row>
    <row r="60" spans="1:6" x14ac:dyDescent="0.25">
      <c r="A60" s="3">
        <v>40526</v>
      </c>
      <c r="B60" s="11">
        <v>2856.83</v>
      </c>
      <c r="C60" s="11">
        <v>2856.83</v>
      </c>
      <c r="D60" s="11">
        <v>2785.49</v>
      </c>
      <c r="E60" s="11">
        <v>2785.49</v>
      </c>
      <c r="F60" s="11">
        <v>0</v>
      </c>
    </row>
    <row r="61" spans="1:6" x14ac:dyDescent="0.25">
      <c r="A61" s="3">
        <v>40519</v>
      </c>
      <c r="B61" s="11">
        <v>2799.33</v>
      </c>
      <c r="C61" s="11">
        <v>2799.33</v>
      </c>
      <c r="D61" s="11">
        <v>2667.71</v>
      </c>
      <c r="E61" s="11">
        <v>2667.71</v>
      </c>
      <c r="F61" s="11">
        <v>0</v>
      </c>
    </row>
    <row r="62" spans="1:6" x14ac:dyDescent="0.25">
      <c r="A62" s="3">
        <v>40512</v>
      </c>
      <c r="B62" s="11">
        <v>2649.77</v>
      </c>
      <c r="C62" s="11">
        <v>2748.75</v>
      </c>
      <c r="D62" s="11">
        <v>2649.77</v>
      </c>
      <c r="E62" s="11">
        <v>2730.18</v>
      </c>
      <c r="F62" s="11">
        <v>0</v>
      </c>
    </row>
    <row r="63" spans="1:6" x14ac:dyDescent="0.25">
      <c r="A63" s="3">
        <v>40505</v>
      </c>
      <c r="B63" s="11">
        <v>2720.72</v>
      </c>
      <c r="C63" s="11">
        <v>2834.35</v>
      </c>
      <c r="D63" s="11">
        <v>2720.72</v>
      </c>
      <c r="E63" s="11">
        <v>2741.26</v>
      </c>
      <c r="F63" s="11">
        <v>0</v>
      </c>
    </row>
    <row r="64" spans="1:6" x14ac:dyDescent="0.25">
      <c r="A64" s="3">
        <v>40498</v>
      </c>
      <c r="B64" s="11">
        <v>2747.27</v>
      </c>
      <c r="C64" s="11">
        <v>2863.89</v>
      </c>
      <c r="D64" s="11">
        <v>2747.27</v>
      </c>
      <c r="E64" s="11">
        <v>2863.89</v>
      </c>
      <c r="F64" s="11">
        <v>0</v>
      </c>
    </row>
    <row r="65" spans="1:6" x14ac:dyDescent="0.25">
      <c r="A65" s="3">
        <v>40491</v>
      </c>
      <c r="B65" s="11">
        <v>2878.18</v>
      </c>
      <c r="C65" s="11">
        <v>2878.18</v>
      </c>
      <c r="D65" s="11">
        <v>2806.63</v>
      </c>
      <c r="E65" s="11">
        <v>2831.83</v>
      </c>
      <c r="F65" s="11">
        <v>0</v>
      </c>
    </row>
    <row r="66" spans="1:6" x14ac:dyDescent="0.25">
      <c r="A66" s="3">
        <v>40484</v>
      </c>
      <c r="B66" s="11">
        <v>2821.49</v>
      </c>
      <c r="C66" s="11">
        <v>2821.49</v>
      </c>
      <c r="D66" s="11">
        <v>2785.7</v>
      </c>
      <c r="E66" s="11">
        <v>2801.88</v>
      </c>
      <c r="F66" s="11">
        <v>0</v>
      </c>
    </row>
    <row r="67" spans="1:6" x14ac:dyDescent="0.25">
      <c r="A67" s="3">
        <v>40477</v>
      </c>
      <c r="B67" s="11">
        <v>2812.38</v>
      </c>
      <c r="C67" s="11">
        <v>2839.44</v>
      </c>
      <c r="D67" s="11">
        <v>2766.33</v>
      </c>
      <c r="E67" s="11">
        <v>2766.33</v>
      </c>
      <c r="F67" s="11">
        <v>0</v>
      </c>
    </row>
    <row r="68" spans="1:6" x14ac:dyDescent="0.25">
      <c r="A68" s="3">
        <v>40470</v>
      </c>
      <c r="B68" s="11">
        <v>2776.38</v>
      </c>
      <c r="C68" s="11">
        <v>2794.32</v>
      </c>
      <c r="D68" s="11">
        <v>2749.57</v>
      </c>
      <c r="E68" s="11">
        <v>2749.57</v>
      </c>
      <c r="F68" s="11">
        <v>0</v>
      </c>
    </row>
    <row r="69" spans="1:6" x14ac:dyDescent="0.25">
      <c r="A69" s="3">
        <v>40463</v>
      </c>
      <c r="B69" s="11">
        <v>2735.5</v>
      </c>
      <c r="C69" s="11">
        <v>2747.75</v>
      </c>
      <c r="D69" s="11">
        <v>2727.4</v>
      </c>
      <c r="E69" s="11">
        <v>2733.37</v>
      </c>
      <c r="F69" s="11">
        <v>0</v>
      </c>
    </row>
    <row r="70" spans="1:6" x14ac:dyDescent="0.25">
      <c r="A70" s="3">
        <v>40456</v>
      </c>
      <c r="B70" s="11">
        <v>2720.49</v>
      </c>
      <c r="C70" s="11">
        <v>2747.63</v>
      </c>
      <c r="D70" s="11">
        <v>2663.67</v>
      </c>
      <c r="E70" s="11">
        <v>2747.63</v>
      </c>
      <c r="F70" s="11">
        <v>0</v>
      </c>
    </row>
    <row r="71" spans="1:6" x14ac:dyDescent="0.25">
      <c r="A71" s="3">
        <v>40449</v>
      </c>
      <c r="B71" s="11">
        <v>2735.12</v>
      </c>
      <c r="C71" s="11">
        <v>2757.42</v>
      </c>
      <c r="D71" s="11">
        <v>2681.59</v>
      </c>
      <c r="E71" s="11">
        <v>2757.42</v>
      </c>
      <c r="F71" s="11">
        <v>0</v>
      </c>
    </row>
    <row r="72" spans="1:6" x14ac:dyDescent="0.25">
      <c r="A72" s="3">
        <v>40442</v>
      </c>
      <c r="B72" s="11">
        <v>2748.71</v>
      </c>
      <c r="C72" s="11">
        <v>2749.3</v>
      </c>
      <c r="D72" s="11">
        <v>2703.2</v>
      </c>
      <c r="E72" s="11">
        <v>2739.29</v>
      </c>
      <c r="F72" s="11">
        <v>0</v>
      </c>
    </row>
    <row r="73" spans="1:6" x14ac:dyDescent="0.25">
      <c r="A73" s="3">
        <v>40435</v>
      </c>
      <c r="B73" s="11">
        <v>2737.36</v>
      </c>
      <c r="C73" s="11">
        <v>2737.36</v>
      </c>
      <c r="D73" s="11">
        <v>2637.83</v>
      </c>
      <c r="E73" s="11">
        <v>2637.83</v>
      </c>
      <c r="F73" s="11">
        <v>0</v>
      </c>
    </row>
    <row r="74" spans="1:6" x14ac:dyDescent="0.25">
      <c r="A74" s="3">
        <v>40428</v>
      </c>
      <c r="B74" s="11">
        <v>2645.61</v>
      </c>
      <c r="C74" s="11">
        <v>2678.56</v>
      </c>
      <c r="D74" s="11">
        <v>2549</v>
      </c>
      <c r="E74" s="11">
        <v>2549</v>
      </c>
      <c r="F74" s="11">
        <v>0</v>
      </c>
    </row>
    <row r="75" spans="1:6" x14ac:dyDescent="0.25">
      <c r="A75" s="3">
        <v>40421</v>
      </c>
      <c r="B75" s="11">
        <v>2538.2399999999998</v>
      </c>
      <c r="C75" s="11">
        <v>2556.6799999999998</v>
      </c>
      <c r="D75" s="11">
        <v>2500.58</v>
      </c>
      <c r="E75" s="11">
        <v>2528.2800000000002</v>
      </c>
      <c r="F75" s="11">
        <v>0</v>
      </c>
    </row>
    <row r="76" spans="1:6" x14ac:dyDescent="0.25">
      <c r="A76" s="3">
        <v>40414</v>
      </c>
      <c r="B76" s="11">
        <v>2533.96</v>
      </c>
      <c r="C76" s="11">
        <v>2654.54</v>
      </c>
      <c r="D76" s="11">
        <v>2533.96</v>
      </c>
      <c r="E76" s="11">
        <v>2641.58</v>
      </c>
      <c r="F76" s="11">
        <v>0</v>
      </c>
    </row>
    <row r="77" spans="1:6" x14ac:dyDescent="0.25">
      <c r="A77" s="3">
        <v>40407</v>
      </c>
      <c r="B77" s="11">
        <v>2650.25</v>
      </c>
      <c r="C77" s="11">
        <v>2679.32</v>
      </c>
      <c r="D77" s="11">
        <v>2603.92</v>
      </c>
      <c r="E77" s="11">
        <v>2679.32</v>
      </c>
      <c r="F77" s="11">
        <v>0</v>
      </c>
    </row>
    <row r="78" spans="1:6" x14ac:dyDescent="0.25">
      <c r="A78" s="3">
        <v>40400</v>
      </c>
      <c r="B78" s="11">
        <v>2695.74</v>
      </c>
      <c r="C78" s="11">
        <v>2730.92</v>
      </c>
      <c r="D78" s="11">
        <v>2686.87</v>
      </c>
      <c r="E78" s="11">
        <v>2710.15</v>
      </c>
      <c r="F78" s="11">
        <v>0</v>
      </c>
    </row>
    <row r="79" spans="1:6" x14ac:dyDescent="0.25">
      <c r="A79" s="3">
        <v>40393</v>
      </c>
      <c r="B79" s="11">
        <v>2711.35</v>
      </c>
      <c r="C79" s="11">
        <v>2714.46</v>
      </c>
      <c r="D79" s="11">
        <v>2641.13</v>
      </c>
      <c r="E79" s="11">
        <v>2668.87</v>
      </c>
      <c r="F79" s="11">
        <v>0</v>
      </c>
    </row>
    <row r="80" spans="1:6" x14ac:dyDescent="0.25">
      <c r="A80" s="3">
        <v>40386</v>
      </c>
      <c r="B80" s="11">
        <v>2658.54</v>
      </c>
      <c r="C80" s="11">
        <v>2658.54</v>
      </c>
      <c r="D80" s="11">
        <v>2526.56</v>
      </c>
      <c r="E80" s="11">
        <v>2542.16</v>
      </c>
      <c r="F80" s="11">
        <v>0</v>
      </c>
    </row>
    <row r="81" spans="1:6" x14ac:dyDescent="0.25">
      <c r="A81" s="3">
        <v>40379</v>
      </c>
      <c r="B81" s="11">
        <v>2519.64</v>
      </c>
      <c r="C81" s="11">
        <v>2645.51</v>
      </c>
      <c r="D81" s="11">
        <v>2519.64</v>
      </c>
      <c r="E81" s="11">
        <v>2645.51</v>
      </c>
      <c r="F81" s="11">
        <v>0</v>
      </c>
    </row>
    <row r="82" spans="1:6" x14ac:dyDescent="0.25">
      <c r="A82" s="3">
        <v>40372</v>
      </c>
      <c r="B82" s="11">
        <v>2635.5</v>
      </c>
      <c r="C82" s="11">
        <v>2635.5</v>
      </c>
      <c r="D82" s="11">
        <v>2461.65</v>
      </c>
      <c r="E82" s="11">
        <v>2461.65</v>
      </c>
      <c r="F82" s="11">
        <v>0</v>
      </c>
    </row>
    <row r="83" spans="1:6" x14ac:dyDescent="0.25">
      <c r="A83" s="3">
        <v>40365</v>
      </c>
      <c r="B83" s="11">
        <v>2485.9699999999998</v>
      </c>
      <c r="C83" s="11">
        <v>2502.8000000000002</v>
      </c>
      <c r="D83" s="11">
        <v>2422.7800000000002</v>
      </c>
      <c r="E83" s="11">
        <v>2502.8000000000002</v>
      </c>
      <c r="F83" s="11">
        <v>0</v>
      </c>
    </row>
    <row r="84" spans="1:6" x14ac:dyDescent="0.25">
      <c r="A84" s="3">
        <v>40358</v>
      </c>
      <c r="B84" s="11">
        <v>2493.0100000000002</v>
      </c>
      <c r="C84" s="11">
        <v>2653.47</v>
      </c>
      <c r="D84" s="11">
        <v>2493.0100000000002</v>
      </c>
      <c r="E84" s="11">
        <v>2652.41</v>
      </c>
      <c r="F84" s="11">
        <v>0</v>
      </c>
    </row>
    <row r="85" spans="1:6" x14ac:dyDescent="0.25">
      <c r="A85" s="3">
        <v>40351</v>
      </c>
      <c r="B85" s="11">
        <v>2679.33</v>
      </c>
      <c r="C85" s="11">
        <v>2710.93</v>
      </c>
      <c r="D85" s="11">
        <v>2658.78</v>
      </c>
      <c r="E85" s="11">
        <v>2671.35</v>
      </c>
      <c r="F85" s="11">
        <v>0</v>
      </c>
    </row>
    <row r="86" spans="1:6" x14ac:dyDescent="0.25">
      <c r="A86" s="3">
        <v>40344</v>
      </c>
      <c r="B86" s="11">
        <v>2651.98</v>
      </c>
      <c r="C86" s="11">
        <v>2651.98</v>
      </c>
      <c r="D86" s="11">
        <v>2479.27</v>
      </c>
      <c r="E86" s="11">
        <v>2479.27</v>
      </c>
      <c r="F86" s="11">
        <v>0</v>
      </c>
    </row>
    <row r="87" spans="1:6" x14ac:dyDescent="0.25">
      <c r="A87" s="3">
        <v>40337</v>
      </c>
      <c r="B87" s="11">
        <v>2456.36</v>
      </c>
      <c r="C87" s="11">
        <v>2589.0700000000002</v>
      </c>
      <c r="D87" s="11">
        <v>2456.36</v>
      </c>
      <c r="E87" s="11">
        <v>2518.23</v>
      </c>
      <c r="F87" s="11">
        <v>0</v>
      </c>
    </row>
    <row r="88" spans="1:6" x14ac:dyDescent="0.25">
      <c r="A88" s="3">
        <v>40330</v>
      </c>
      <c r="B88" s="11">
        <v>2540.25</v>
      </c>
      <c r="C88" s="11">
        <v>2573.75</v>
      </c>
      <c r="D88" s="11">
        <v>2456.65</v>
      </c>
      <c r="E88" s="11">
        <v>2456.65</v>
      </c>
      <c r="F88" s="11">
        <v>0</v>
      </c>
    </row>
    <row r="89" spans="1:6" x14ac:dyDescent="0.25">
      <c r="A89" s="3">
        <v>40323</v>
      </c>
      <c r="B89" s="11">
        <v>2414.9899999999998</v>
      </c>
      <c r="C89" s="11">
        <v>2582.16</v>
      </c>
      <c r="D89" s="11">
        <v>2414.9899999999998</v>
      </c>
      <c r="E89" s="11">
        <v>2582.16</v>
      </c>
      <c r="F89" s="11">
        <v>0</v>
      </c>
    </row>
    <row r="90" spans="1:6" x14ac:dyDescent="0.25">
      <c r="A90" s="3">
        <v>40316</v>
      </c>
      <c r="B90" s="11">
        <v>2623.94</v>
      </c>
      <c r="C90" s="11">
        <v>2732.07</v>
      </c>
      <c r="D90" s="11">
        <v>2563.7800000000002</v>
      </c>
      <c r="E90" s="11">
        <v>2653.82</v>
      </c>
      <c r="F90" s="11">
        <v>0</v>
      </c>
    </row>
    <row r="91" spans="1:6" x14ac:dyDescent="0.25">
      <c r="A91" s="3">
        <v>40309</v>
      </c>
      <c r="B91" s="11">
        <v>2671.25</v>
      </c>
      <c r="C91" s="11">
        <v>2689.41</v>
      </c>
      <c r="D91" s="11">
        <v>2464.4899999999998</v>
      </c>
      <c r="E91" s="11">
        <v>2668.47</v>
      </c>
      <c r="F91" s="11">
        <v>0</v>
      </c>
    </row>
    <row r="92" spans="1:6" x14ac:dyDescent="0.25">
      <c r="A92" s="3">
        <v>40302</v>
      </c>
      <c r="B92" s="11">
        <v>2672.31</v>
      </c>
      <c r="C92" s="11">
        <v>2774.16</v>
      </c>
      <c r="D92" s="11">
        <v>2672.31</v>
      </c>
      <c r="E92" s="11">
        <v>2756.32</v>
      </c>
      <c r="F92" s="11">
        <v>0</v>
      </c>
    </row>
    <row r="93" spans="1:6" x14ac:dyDescent="0.25">
      <c r="A93" s="3">
        <v>40295</v>
      </c>
      <c r="B93" s="11">
        <v>2778.1</v>
      </c>
      <c r="C93" s="11">
        <v>2900.82</v>
      </c>
      <c r="D93" s="11">
        <v>2778.1</v>
      </c>
      <c r="E93" s="11">
        <v>2900.82</v>
      </c>
      <c r="F93" s="11">
        <v>0</v>
      </c>
    </row>
    <row r="94" spans="1:6" x14ac:dyDescent="0.25">
      <c r="A94" s="3">
        <v>40288</v>
      </c>
      <c r="B94" s="11">
        <v>2892.9</v>
      </c>
      <c r="C94" s="11">
        <v>2920.85</v>
      </c>
      <c r="D94" s="11">
        <v>2851.02</v>
      </c>
      <c r="E94" s="11">
        <v>2906.92</v>
      </c>
      <c r="F94" s="11">
        <v>0</v>
      </c>
    </row>
    <row r="95" spans="1:6" x14ac:dyDescent="0.25">
      <c r="A95" s="3">
        <v>40281</v>
      </c>
      <c r="B95" s="11">
        <v>2893.67</v>
      </c>
      <c r="C95" s="11">
        <v>2924.27</v>
      </c>
      <c r="D95" s="11">
        <v>2857.52</v>
      </c>
      <c r="E95" s="11">
        <v>2906.27</v>
      </c>
      <c r="F95" s="11">
        <v>0</v>
      </c>
    </row>
    <row r="96" spans="1:6" x14ac:dyDescent="0.25">
      <c r="A96" s="3">
        <v>40274</v>
      </c>
      <c r="B96" s="11">
        <v>2908.87</v>
      </c>
      <c r="C96" s="11">
        <v>2908.87</v>
      </c>
      <c r="D96" s="11">
        <v>2850.31</v>
      </c>
      <c r="E96" s="11">
        <v>2854.4</v>
      </c>
      <c r="F96" s="11">
        <v>0</v>
      </c>
    </row>
    <row r="97" spans="1:6" x14ac:dyDescent="0.25">
      <c r="A97" s="3">
        <v>40267</v>
      </c>
      <c r="B97" s="11">
        <v>2858.01</v>
      </c>
      <c r="C97" s="11">
        <v>2880.21</v>
      </c>
      <c r="D97" s="11">
        <v>2831.5</v>
      </c>
      <c r="E97" s="11">
        <v>2837.53</v>
      </c>
      <c r="F97" s="11">
        <v>0</v>
      </c>
    </row>
    <row r="98" spans="1:6" x14ac:dyDescent="0.25">
      <c r="A98" s="3">
        <v>40260</v>
      </c>
      <c r="B98" s="11">
        <v>2831.85</v>
      </c>
      <c r="C98" s="11">
        <v>2832.08</v>
      </c>
      <c r="D98" s="11">
        <v>2802.61</v>
      </c>
      <c r="E98" s="11">
        <v>2828.54</v>
      </c>
      <c r="F98" s="11">
        <v>0</v>
      </c>
    </row>
    <row r="99" spans="1:6" x14ac:dyDescent="0.25">
      <c r="A99" s="3">
        <v>40253</v>
      </c>
      <c r="B99" s="11">
        <v>2817.94</v>
      </c>
      <c r="C99" s="11">
        <v>2818.23</v>
      </c>
      <c r="D99" s="11">
        <v>2784.36</v>
      </c>
      <c r="E99" s="11">
        <v>2793.82</v>
      </c>
      <c r="F99" s="11">
        <v>0</v>
      </c>
    </row>
    <row r="100" spans="1:6" x14ac:dyDescent="0.25">
      <c r="A100" s="3">
        <v>40246</v>
      </c>
      <c r="B100" s="11">
        <v>2794.38</v>
      </c>
      <c r="C100" s="11">
        <v>2805.61</v>
      </c>
      <c r="D100" s="11">
        <v>2720.94</v>
      </c>
      <c r="E100" s="11">
        <v>2720.94</v>
      </c>
      <c r="F100" s="11">
        <v>0</v>
      </c>
    </row>
    <row r="101" spans="1:6" x14ac:dyDescent="0.25">
      <c r="A101" s="3">
        <v>40239</v>
      </c>
      <c r="B101" s="11">
        <v>2729</v>
      </c>
      <c r="C101" s="11">
        <v>2729</v>
      </c>
      <c r="D101" s="11">
        <v>2610.64</v>
      </c>
      <c r="E101" s="11">
        <v>2658.17</v>
      </c>
      <c r="F101" s="11">
        <v>0</v>
      </c>
    </row>
    <row r="102" spans="1:6" x14ac:dyDescent="0.25">
      <c r="A102" s="3">
        <v>40232</v>
      </c>
      <c r="B102" s="11">
        <v>2653.51</v>
      </c>
      <c r="C102" s="11">
        <v>2701.75</v>
      </c>
      <c r="D102" s="11">
        <v>2648.23</v>
      </c>
      <c r="E102" s="11">
        <v>2648.23</v>
      </c>
      <c r="F102" s="11">
        <v>0</v>
      </c>
    </row>
    <row r="103" spans="1:6" x14ac:dyDescent="0.25">
      <c r="A103" s="3">
        <v>40225</v>
      </c>
      <c r="B103" s="11">
        <v>2622.19</v>
      </c>
      <c r="C103" s="11">
        <v>2622.19</v>
      </c>
      <c r="D103" s="11">
        <v>2577.13</v>
      </c>
      <c r="E103" s="11">
        <v>2604.8200000000002</v>
      </c>
      <c r="F103" s="11">
        <v>0</v>
      </c>
    </row>
    <row r="104" spans="1:6" x14ac:dyDescent="0.25">
      <c r="A104" s="3">
        <v>40218</v>
      </c>
      <c r="B104" s="11">
        <v>2586.5</v>
      </c>
      <c r="C104" s="11">
        <v>2733.82</v>
      </c>
      <c r="D104" s="11">
        <v>2557.2399999999998</v>
      </c>
      <c r="E104" s="11">
        <v>2733.82</v>
      </c>
      <c r="F104" s="11">
        <v>0</v>
      </c>
    </row>
    <row r="105" spans="1:6" x14ac:dyDescent="0.25">
      <c r="A105" s="3">
        <v>40211</v>
      </c>
      <c r="B105" s="11">
        <v>2728.25</v>
      </c>
      <c r="C105" s="11">
        <v>2728.25</v>
      </c>
      <c r="D105" s="11">
        <v>2642.26</v>
      </c>
      <c r="E105" s="11">
        <v>2692.31</v>
      </c>
      <c r="F105" s="11">
        <v>0</v>
      </c>
    </row>
    <row r="106" spans="1:6" x14ac:dyDescent="0.25">
      <c r="A106" s="3">
        <v>40204</v>
      </c>
      <c r="B106" s="11">
        <v>2716.38</v>
      </c>
      <c r="C106" s="11">
        <v>2841.73</v>
      </c>
      <c r="D106" s="11">
        <v>2678.46</v>
      </c>
      <c r="E106" s="11">
        <v>2841.73</v>
      </c>
      <c r="F106" s="11">
        <v>0</v>
      </c>
    </row>
    <row r="107" spans="1:6" x14ac:dyDescent="0.25">
      <c r="A107" s="3">
        <v>40197</v>
      </c>
      <c r="B107" s="11">
        <v>2849.77</v>
      </c>
      <c r="C107" s="11">
        <v>2863.14</v>
      </c>
      <c r="D107" s="11">
        <v>2814.26</v>
      </c>
      <c r="E107" s="11">
        <v>2827</v>
      </c>
      <c r="F107" s="11">
        <v>0</v>
      </c>
    </row>
    <row r="108" spans="1:6" x14ac:dyDescent="0.25">
      <c r="A108" s="3">
        <v>40190</v>
      </c>
      <c r="B108" s="11">
        <v>2840.26</v>
      </c>
      <c r="C108" s="11">
        <v>2889.36</v>
      </c>
      <c r="D108" s="11">
        <v>2840.26</v>
      </c>
      <c r="E108" s="11">
        <v>2848.65</v>
      </c>
      <c r="F108" s="11">
        <v>0</v>
      </c>
    </row>
    <row r="109" spans="1:6" x14ac:dyDescent="0.25">
      <c r="A109" s="3">
        <v>40183</v>
      </c>
      <c r="B109" s="11">
        <v>2846.67</v>
      </c>
      <c r="C109" s="11">
        <v>2846.67</v>
      </c>
      <c r="D109" s="11">
        <v>2788.17</v>
      </c>
      <c r="E109" s="11">
        <v>2798.96</v>
      </c>
      <c r="F109" s="11">
        <v>0</v>
      </c>
    </row>
    <row r="110" spans="1:6" x14ac:dyDescent="0.25">
      <c r="A110" s="3">
        <v>40176</v>
      </c>
      <c r="B110" s="11">
        <v>2803.69</v>
      </c>
      <c r="C110" s="11">
        <v>2803.69</v>
      </c>
      <c r="D110" s="11">
        <v>2769.65</v>
      </c>
      <c r="E110" s="11">
        <v>2778.35</v>
      </c>
      <c r="F110" s="11">
        <v>0</v>
      </c>
    </row>
    <row r="111" spans="1:6" x14ac:dyDescent="0.25">
      <c r="A111" s="3">
        <v>40169</v>
      </c>
      <c r="B111" s="11">
        <v>2762.37</v>
      </c>
      <c r="C111" s="11">
        <v>2762.37</v>
      </c>
      <c r="D111" s="11">
        <v>2693.76</v>
      </c>
      <c r="E111" s="11">
        <v>2720.97</v>
      </c>
      <c r="F111" s="11">
        <v>0</v>
      </c>
    </row>
    <row r="112" spans="1:6" x14ac:dyDescent="0.25">
      <c r="A112" s="3">
        <v>40162</v>
      </c>
      <c r="B112" s="11">
        <v>2718.86</v>
      </c>
      <c r="C112" s="11">
        <v>2719.8</v>
      </c>
      <c r="D112" s="11">
        <v>2664.71</v>
      </c>
      <c r="E112" s="11">
        <v>2679.92</v>
      </c>
      <c r="F112" s="11">
        <v>0</v>
      </c>
    </row>
    <row r="113" spans="1:6" x14ac:dyDescent="0.25">
      <c r="A113" s="3">
        <v>40155</v>
      </c>
      <c r="B113" s="11">
        <v>2685.53</v>
      </c>
      <c r="C113" s="11">
        <v>2725.09</v>
      </c>
      <c r="D113" s="11">
        <v>2677.85</v>
      </c>
      <c r="E113" s="11">
        <v>2677.91</v>
      </c>
      <c r="F113" s="11">
        <v>0</v>
      </c>
    </row>
    <row r="114" spans="1:6" x14ac:dyDescent="0.25">
      <c r="A114" s="3">
        <v>40148</v>
      </c>
      <c r="B114" s="11">
        <v>2677.89</v>
      </c>
      <c r="C114" s="11">
        <v>2706.85</v>
      </c>
      <c r="D114" s="11">
        <v>2568.6</v>
      </c>
      <c r="E114" s="11">
        <v>2706.8</v>
      </c>
      <c r="F114" s="11">
        <v>0</v>
      </c>
    </row>
    <row r="115" spans="1:6" x14ac:dyDescent="0.25">
      <c r="A115" s="3">
        <v>40141</v>
      </c>
      <c r="B115" s="11">
        <v>2687.79</v>
      </c>
      <c r="C115" s="11">
        <v>2736.2</v>
      </c>
      <c r="D115" s="11">
        <v>2652.4</v>
      </c>
      <c r="E115" s="11">
        <v>2736.2</v>
      </c>
      <c r="F115" s="11">
        <v>0</v>
      </c>
    </row>
    <row r="116" spans="1:6" x14ac:dyDescent="0.25">
      <c r="A116" s="3">
        <v>40134</v>
      </c>
      <c r="B116" s="11">
        <v>2738.14</v>
      </c>
      <c r="C116" s="11">
        <v>2746.52</v>
      </c>
      <c r="D116" s="11">
        <v>2699.53</v>
      </c>
      <c r="E116" s="11">
        <v>2714.38</v>
      </c>
      <c r="F116" s="11">
        <v>0</v>
      </c>
    </row>
    <row r="117" spans="1:6" x14ac:dyDescent="0.25">
      <c r="A117" s="3">
        <v>40127</v>
      </c>
      <c r="B117" s="11">
        <v>2700.13</v>
      </c>
      <c r="C117" s="11">
        <v>2700.13</v>
      </c>
      <c r="D117" s="11">
        <v>2580.73</v>
      </c>
      <c r="E117" s="11">
        <v>2580.7399999999998</v>
      </c>
      <c r="F117" s="11">
        <v>0</v>
      </c>
    </row>
    <row r="118" spans="1:6" x14ac:dyDescent="0.25">
      <c r="A118" s="3">
        <v>40120</v>
      </c>
      <c r="B118" s="11">
        <v>2571.4</v>
      </c>
      <c r="C118" s="11">
        <v>2660.9</v>
      </c>
      <c r="D118" s="11">
        <v>2558.66</v>
      </c>
      <c r="E118" s="11">
        <v>2660.9</v>
      </c>
      <c r="F118" s="11">
        <v>0</v>
      </c>
    </row>
    <row r="119" spans="1:6" x14ac:dyDescent="0.25">
      <c r="A119" s="3">
        <v>40113</v>
      </c>
      <c r="B119" s="11">
        <v>2677.58</v>
      </c>
      <c r="C119" s="11">
        <v>2773.83</v>
      </c>
      <c r="D119" s="11">
        <v>2677.58</v>
      </c>
      <c r="E119" s="11">
        <v>2773.83</v>
      </c>
      <c r="F119" s="11">
        <v>0</v>
      </c>
    </row>
    <row r="120" spans="1:6" x14ac:dyDescent="0.25">
      <c r="A120" s="3">
        <v>40106</v>
      </c>
      <c r="B120" s="11">
        <v>2792.41</v>
      </c>
      <c r="C120" s="11">
        <v>2792.41</v>
      </c>
      <c r="D120" s="11">
        <v>2740.4</v>
      </c>
      <c r="E120" s="11">
        <v>2753.71</v>
      </c>
      <c r="F120" s="11">
        <v>0</v>
      </c>
    </row>
    <row r="121" spans="1:6" x14ac:dyDescent="0.25">
      <c r="A121" s="3">
        <v>40099</v>
      </c>
      <c r="B121" s="11">
        <v>2748.65</v>
      </c>
      <c r="C121" s="11">
        <v>2753.82</v>
      </c>
      <c r="D121" s="11">
        <v>2692.24</v>
      </c>
      <c r="E121" s="11">
        <v>2692.24</v>
      </c>
      <c r="F121" s="11">
        <v>0</v>
      </c>
    </row>
    <row r="122" spans="1:6" x14ac:dyDescent="0.25">
      <c r="A122" s="3">
        <v>40092</v>
      </c>
      <c r="B122" s="11">
        <v>2641.2</v>
      </c>
      <c r="C122" s="11">
        <v>2729.97</v>
      </c>
      <c r="D122" s="11">
        <v>2610.85</v>
      </c>
      <c r="E122" s="11">
        <v>2729.97</v>
      </c>
      <c r="F122" s="11">
        <v>0</v>
      </c>
    </row>
    <row r="123" spans="1:6" x14ac:dyDescent="0.25">
      <c r="A123" s="3">
        <v>40085</v>
      </c>
      <c r="B123" s="11">
        <v>2722.24</v>
      </c>
      <c r="C123" s="11">
        <v>2732.13</v>
      </c>
      <c r="D123" s="11">
        <v>2662.76</v>
      </c>
      <c r="E123" s="11">
        <v>2726.62</v>
      </c>
      <c r="F123" s="11">
        <v>0</v>
      </c>
    </row>
    <row r="124" spans="1:6" x14ac:dyDescent="0.25">
      <c r="A124" s="3">
        <v>40078</v>
      </c>
      <c r="B124" s="11">
        <v>2726.39</v>
      </c>
      <c r="C124" s="11">
        <v>2739.64</v>
      </c>
      <c r="D124" s="11">
        <v>2686.38</v>
      </c>
      <c r="E124" s="11">
        <v>2686.38</v>
      </c>
      <c r="F124" s="11">
        <v>0</v>
      </c>
    </row>
    <row r="125" spans="1:6" x14ac:dyDescent="0.25">
      <c r="A125" s="3">
        <v>40071</v>
      </c>
      <c r="B125" s="11">
        <v>2673.6</v>
      </c>
      <c r="C125" s="11">
        <v>2673.6</v>
      </c>
      <c r="D125" s="11">
        <v>2599.17</v>
      </c>
      <c r="E125" s="11">
        <v>2599.17</v>
      </c>
      <c r="F125" s="11">
        <v>0</v>
      </c>
    </row>
    <row r="126" spans="1:6" x14ac:dyDescent="0.25">
      <c r="A126" s="3">
        <v>40064</v>
      </c>
      <c r="B126" s="11">
        <v>2608.7600000000002</v>
      </c>
      <c r="C126" s="11">
        <v>2608.7600000000002</v>
      </c>
      <c r="D126" s="11">
        <v>2527.25</v>
      </c>
      <c r="E126" s="11">
        <v>2542.64</v>
      </c>
      <c r="F126" s="11">
        <v>0</v>
      </c>
    </row>
    <row r="127" spans="1:6" x14ac:dyDescent="0.25">
      <c r="A127" s="3">
        <v>40057</v>
      </c>
      <c r="B127" s="11">
        <v>2547.09</v>
      </c>
      <c r="C127" s="11">
        <v>2623.72</v>
      </c>
      <c r="D127" s="11">
        <v>2547.09</v>
      </c>
      <c r="E127" s="11">
        <v>2606.44</v>
      </c>
      <c r="F127" s="11">
        <v>0</v>
      </c>
    </row>
    <row r="128" spans="1:6" x14ac:dyDescent="0.25">
      <c r="A128" s="3">
        <v>40050</v>
      </c>
      <c r="B128" s="11">
        <v>2610.36</v>
      </c>
      <c r="C128" s="11">
        <v>2610.36</v>
      </c>
      <c r="D128" s="11">
        <v>2437.4</v>
      </c>
      <c r="E128" s="11">
        <v>2437.41</v>
      </c>
      <c r="F128" s="11">
        <v>0</v>
      </c>
    </row>
    <row r="129" spans="1:6" x14ac:dyDescent="0.25">
      <c r="A129" s="3">
        <v>40043</v>
      </c>
      <c r="B129" s="11">
        <v>2453.66</v>
      </c>
      <c r="C129" s="11">
        <v>2510.4299999999998</v>
      </c>
      <c r="D129" s="11">
        <v>2432.36</v>
      </c>
      <c r="E129" s="11">
        <v>2455.98</v>
      </c>
      <c r="F129" s="11">
        <v>0</v>
      </c>
    </row>
    <row r="130" spans="1:6" x14ac:dyDescent="0.25">
      <c r="A130" s="3">
        <v>40036</v>
      </c>
      <c r="B130" s="11">
        <v>2456.7399999999998</v>
      </c>
      <c r="C130" s="11">
        <v>2498.75</v>
      </c>
      <c r="D130" s="11">
        <v>2456.3000000000002</v>
      </c>
      <c r="E130" s="11">
        <v>2465.85</v>
      </c>
      <c r="F130" s="11">
        <v>0</v>
      </c>
    </row>
    <row r="131" spans="1:6" x14ac:dyDescent="0.25">
      <c r="A131" s="3">
        <v>40029</v>
      </c>
      <c r="B131" s="11">
        <v>2465.94</v>
      </c>
      <c r="C131" s="11">
        <v>2469.9</v>
      </c>
      <c r="D131" s="11">
        <v>2354.48</v>
      </c>
      <c r="E131" s="11">
        <v>2354.48</v>
      </c>
      <c r="F131" s="11">
        <v>0</v>
      </c>
    </row>
    <row r="132" spans="1:6" x14ac:dyDescent="0.25">
      <c r="A132" s="3">
        <v>40022</v>
      </c>
      <c r="B132" s="11">
        <v>2359.5300000000002</v>
      </c>
      <c r="C132" s="11">
        <v>2406.0100000000002</v>
      </c>
      <c r="D132" s="11">
        <v>2340.1999999999998</v>
      </c>
      <c r="E132" s="11">
        <v>2341.46</v>
      </c>
      <c r="F132" s="11">
        <v>0</v>
      </c>
    </row>
    <row r="133" spans="1:6" x14ac:dyDescent="0.25">
      <c r="A133" s="3">
        <v>40015</v>
      </c>
      <c r="B133" s="11">
        <v>2337.75</v>
      </c>
      <c r="C133" s="11">
        <v>2337.75</v>
      </c>
      <c r="D133" s="11">
        <v>2204.67</v>
      </c>
      <c r="E133" s="11">
        <v>2204.67</v>
      </c>
      <c r="F133" s="11">
        <v>0</v>
      </c>
    </row>
    <row r="134" spans="1:6" x14ac:dyDescent="0.25">
      <c r="A134" s="3">
        <v>40008</v>
      </c>
      <c r="B134" s="11">
        <v>2189.4699999999998</v>
      </c>
      <c r="C134" s="11">
        <v>2189.4699999999998</v>
      </c>
      <c r="D134" s="11">
        <v>2116.52</v>
      </c>
      <c r="E134" s="11">
        <v>2158.41</v>
      </c>
      <c r="F134" s="11">
        <v>0</v>
      </c>
    </row>
    <row r="135" spans="1:6" x14ac:dyDescent="0.25">
      <c r="A135" s="3">
        <v>40001</v>
      </c>
      <c r="B135" s="11">
        <v>2170.37</v>
      </c>
      <c r="C135" s="11">
        <v>2283.0700000000002</v>
      </c>
      <c r="D135" s="11">
        <v>2170.37</v>
      </c>
      <c r="E135" s="11">
        <v>2247.75</v>
      </c>
      <c r="F135" s="11">
        <v>0</v>
      </c>
    </row>
    <row r="136" spans="1:6" x14ac:dyDescent="0.25">
      <c r="A136" s="3">
        <v>39994</v>
      </c>
      <c r="B136" s="11">
        <v>2233.0700000000002</v>
      </c>
      <c r="C136" s="11">
        <v>2274.4499999999998</v>
      </c>
      <c r="D136" s="11">
        <v>2217.64</v>
      </c>
      <c r="E136" s="11">
        <v>2218.23</v>
      </c>
      <c r="F136" s="11">
        <v>0</v>
      </c>
    </row>
    <row r="137" spans="1:6" x14ac:dyDescent="0.25">
      <c r="A137" s="3">
        <v>39987</v>
      </c>
      <c r="B137" s="11">
        <v>2205.08</v>
      </c>
      <c r="C137" s="11">
        <v>2279.02</v>
      </c>
      <c r="D137" s="11">
        <v>2192.61</v>
      </c>
      <c r="E137" s="11">
        <v>2272.0700000000002</v>
      </c>
      <c r="F137" s="11">
        <v>0</v>
      </c>
    </row>
    <row r="138" spans="1:6" x14ac:dyDescent="0.25">
      <c r="A138" s="3">
        <v>39980</v>
      </c>
      <c r="B138" s="11">
        <v>2280.0700000000002</v>
      </c>
      <c r="C138" s="11">
        <v>2362.44</v>
      </c>
      <c r="D138" s="11">
        <v>2280.0700000000002</v>
      </c>
      <c r="E138" s="11">
        <v>2362.44</v>
      </c>
      <c r="F138" s="11">
        <v>0</v>
      </c>
    </row>
    <row r="139" spans="1:6" x14ac:dyDescent="0.25">
      <c r="A139" s="3">
        <v>39973</v>
      </c>
      <c r="B139" s="11">
        <v>2333.94</v>
      </c>
      <c r="C139" s="11">
        <v>2396.73</v>
      </c>
      <c r="D139" s="11">
        <v>2329.9299999999998</v>
      </c>
      <c r="E139" s="11">
        <v>2396.73</v>
      </c>
      <c r="F139" s="11">
        <v>0</v>
      </c>
    </row>
    <row r="140" spans="1:6" x14ac:dyDescent="0.25">
      <c r="A140" s="3">
        <v>39966</v>
      </c>
      <c r="B140" s="11">
        <v>2388.17</v>
      </c>
      <c r="C140" s="11">
        <v>2388.17</v>
      </c>
      <c r="D140" s="11">
        <v>2299.48</v>
      </c>
      <c r="E140" s="11">
        <v>2319.63</v>
      </c>
      <c r="F140" s="11">
        <v>0</v>
      </c>
    </row>
    <row r="141" spans="1:6" x14ac:dyDescent="0.25">
      <c r="A141" s="3">
        <v>39959</v>
      </c>
      <c r="B141" s="11">
        <v>2311.08</v>
      </c>
      <c r="C141" s="11">
        <v>2335.6799999999998</v>
      </c>
      <c r="D141" s="11">
        <v>2276.52</v>
      </c>
      <c r="E141" s="11">
        <v>2308.04</v>
      </c>
      <c r="F141" s="11">
        <v>0</v>
      </c>
    </row>
    <row r="142" spans="1:6" x14ac:dyDescent="0.25">
      <c r="A142" s="3">
        <v>39952</v>
      </c>
      <c r="B142" s="11">
        <v>2315.8200000000002</v>
      </c>
      <c r="C142" s="11">
        <v>2315.8200000000002</v>
      </c>
      <c r="D142" s="11">
        <v>2217.9499999999998</v>
      </c>
      <c r="E142" s="11">
        <v>2293.4299999999998</v>
      </c>
      <c r="F142" s="11">
        <v>0</v>
      </c>
    </row>
    <row r="143" spans="1:6" x14ac:dyDescent="0.25">
      <c r="A143" s="3">
        <v>39945</v>
      </c>
      <c r="B143" s="11">
        <v>2286.12</v>
      </c>
      <c r="C143" s="11">
        <v>2344.86</v>
      </c>
      <c r="D143" s="11">
        <v>2274.09</v>
      </c>
      <c r="E143" s="11">
        <v>2283.5100000000002</v>
      </c>
      <c r="F143" s="11">
        <v>0</v>
      </c>
    </row>
    <row r="144" spans="1:6" x14ac:dyDescent="0.25">
      <c r="A144" s="3">
        <v>39938</v>
      </c>
      <c r="B144" s="11">
        <v>2285.04</v>
      </c>
      <c r="C144" s="11">
        <v>2296.14</v>
      </c>
      <c r="D144" s="11">
        <v>2177.14</v>
      </c>
      <c r="E144" s="11">
        <v>2177.14</v>
      </c>
      <c r="F144" s="11">
        <v>0</v>
      </c>
    </row>
    <row r="145" spans="1:6" x14ac:dyDescent="0.25">
      <c r="A145" s="3">
        <v>39931</v>
      </c>
      <c r="B145" s="11">
        <v>2161.64</v>
      </c>
      <c r="C145" s="11">
        <v>2198.91</v>
      </c>
      <c r="D145" s="11">
        <v>2107.4499999999998</v>
      </c>
      <c r="E145" s="11">
        <v>2107.4499999999998</v>
      </c>
      <c r="F145" s="11">
        <v>0</v>
      </c>
    </row>
    <row r="146" spans="1:6" x14ac:dyDescent="0.25">
      <c r="A146" s="3">
        <v>39924</v>
      </c>
      <c r="B146" s="11">
        <v>2105.1799999999998</v>
      </c>
      <c r="C146" s="11">
        <v>2188.16</v>
      </c>
      <c r="D146" s="11">
        <v>2097.64</v>
      </c>
      <c r="E146" s="11">
        <v>2098.9299999999998</v>
      </c>
      <c r="F146" s="11">
        <v>0</v>
      </c>
    </row>
    <row r="147" spans="1:6" x14ac:dyDescent="0.25">
      <c r="A147" s="3">
        <v>39917</v>
      </c>
      <c r="B147" s="11">
        <v>2122.56</v>
      </c>
      <c r="C147" s="11">
        <v>2122.56</v>
      </c>
      <c r="D147" s="11">
        <v>2018.95</v>
      </c>
      <c r="E147" s="11">
        <v>2018.96</v>
      </c>
      <c r="F147" s="11">
        <v>0</v>
      </c>
    </row>
    <row r="148" spans="1:6" x14ac:dyDescent="0.25">
      <c r="A148" s="3">
        <v>39910</v>
      </c>
      <c r="B148" s="11">
        <v>2050.5</v>
      </c>
      <c r="C148" s="11">
        <v>2108.9899999999998</v>
      </c>
      <c r="D148" s="11">
        <v>1968.87</v>
      </c>
      <c r="E148" s="11">
        <v>1968.88</v>
      </c>
      <c r="F148" s="11">
        <v>0</v>
      </c>
    </row>
    <row r="149" spans="1:6" x14ac:dyDescent="0.25">
      <c r="A149" s="3">
        <v>39903</v>
      </c>
      <c r="B149" s="11">
        <v>1978.47</v>
      </c>
      <c r="C149" s="11">
        <v>2037.18</v>
      </c>
      <c r="D149" s="11">
        <v>1918.07</v>
      </c>
      <c r="E149" s="11">
        <v>2006.12</v>
      </c>
      <c r="F149" s="11">
        <v>0</v>
      </c>
    </row>
    <row r="150" spans="1:6" x14ac:dyDescent="0.25">
      <c r="A150" s="3">
        <v>39896</v>
      </c>
      <c r="B150" s="11">
        <v>2019.59</v>
      </c>
      <c r="C150" s="11">
        <v>2045.31</v>
      </c>
      <c r="D150" s="11">
        <v>1935.09</v>
      </c>
      <c r="E150" s="11">
        <v>1971.68</v>
      </c>
      <c r="F150" s="11">
        <v>0</v>
      </c>
    </row>
    <row r="151" spans="1:6" x14ac:dyDescent="0.25">
      <c r="A151" s="3">
        <v>39889</v>
      </c>
      <c r="B151" s="11">
        <v>1946.24</v>
      </c>
      <c r="C151" s="11">
        <v>1962.16</v>
      </c>
      <c r="D151" s="11">
        <v>1862.53</v>
      </c>
      <c r="E151" s="11">
        <v>1872.34</v>
      </c>
      <c r="F151" s="11">
        <v>0</v>
      </c>
    </row>
    <row r="152" spans="1:6" x14ac:dyDescent="0.25">
      <c r="A152" s="3">
        <v>39882</v>
      </c>
      <c r="B152" s="11">
        <v>1876.67</v>
      </c>
      <c r="C152" s="11">
        <v>1888.18</v>
      </c>
      <c r="D152" s="11">
        <v>1780.09</v>
      </c>
      <c r="E152" s="11">
        <v>1835.06</v>
      </c>
      <c r="F152" s="11">
        <v>0</v>
      </c>
    </row>
    <row r="153" spans="1:6" x14ac:dyDescent="0.25">
      <c r="A153" s="3">
        <v>39875</v>
      </c>
      <c r="B153" s="11">
        <v>1805.81</v>
      </c>
      <c r="C153" s="11">
        <v>1942.95</v>
      </c>
      <c r="D153" s="11">
        <v>1805.81</v>
      </c>
      <c r="E153" s="11">
        <v>1942.93</v>
      </c>
      <c r="F153" s="11">
        <v>0</v>
      </c>
    </row>
    <row r="154" spans="1:6" x14ac:dyDescent="0.25">
      <c r="A154" s="3">
        <v>39868</v>
      </c>
      <c r="B154" s="11">
        <v>1905.87</v>
      </c>
      <c r="C154" s="11">
        <v>2041.87</v>
      </c>
      <c r="D154" s="11">
        <v>1903.08</v>
      </c>
      <c r="E154" s="11">
        <v>2041.87</v>
      </c>
      <c r="F154" s="11">
        <v>0</v>
      </c>
    </row>
    <row r="155" spans="1:6" x14ac:dyDescent="0.25">
      <c r="A155" s="3">
        <v>39861</v>
      </c>
      <c r="B155" s="11">
        <v>2029.46</v>
      </c>
      <c r="C155" s="11">
        <v>2135.46</v>
      </c>
      <c r="D155" s="11">
        <v>2029.46</v>
      </c>
      <c r="E155" s="11">
        <v>2113.5700000000002</v>
      </c>
      <c r="F155" s="11">
        <v>0</v>
      </c>
    </row>
    <row r="156" spans="1:6" x14ac:dyDescent="0.25">
      <c r="A156" s="3">
        <v>39854</v>
      </c>
      <c r="B156" s="11">
        <v>2131.9499999999998</v>
      </c>
      <c r="C156" s="11">
        <v>2206.39</v>
      </c>
      <c r="D156" s="11">
        <v>2115.4299999999998</v>
      </c>
      <c r="E156" s="11">
        <v>2115.44</v>
      </c>
      <c r="F156" s="11">
        <v>0</v>
      </c>
    </row>
    <row r="157" spans="1:6" x14ac:dyDescent="0.25">
      <c r="A157" s="3">
        <v>39847</v>
      </c>
      <c r="B157" s="11">
        <v>2097.86</v>
      </c>
      <c r="C157" s="11">
        <v>2162.5500000000002</v>
      </c>
      <c r="D157" s="11">
        <v>2063.34</v>
      </c>
      <c r="E157" s="11">
        <v>2109.46</v>
      </c>
      <c r="F157" s="11">
        <v>0</v>
      </c>
    </row>
    <row r="158" spans="1:6" x14ac:dyDescent="0.25">
      <c r="A158" s="3">
        <v>39840</v>
      </c>
      <c r="B158" s="11">
        <v>2080</v>
      </c>
      <c r="C158" s="11">
        <v>2090.3200000000002</v>
      </c>
      <c r="D158" s="11">
        <v>2002.05</v>
      </c>
      <c r="E158" s="11">
        <v>2031.73</v>
      </c>
      <c r="F158" s="11">
        <v>0</v>
      </c>
    </row>
    <row r="159" spans="1:6" x14ac:dyDescent="0.25">
      <c r="A159" s="3">
        <v>39833</v>
      </c>
      <c r="B159" s="11">
        <v>2059.12</v>
      </c>
      <c r="C159" s="11">
        <v>2257.58</v>
      </c>
      <c r="D159" s="11">
        <v>2059.12</v>
      </c>
      <c r="E159" s="11">
        <v>2257.58</v>
      </c>
      <c r="F159" s="11">
        <v>0</v>
      </c>
    </row>
    <row r="160" spans="1:6" x14ac:dyDescent="0.25">
      <c r="A160" s="3">
        <v>39826</v>
      </c>
      <c r="B160" s="11">
        <v>2243.7199999999998</v>
      </c>
      <c r="C160" s="11">
        <v>2374.15</v>
      </c>
      <c r="D160" s="11">
        <v>2243.7199999999998</v>
      </c>
      <c r="E160" s="11">
        <v>2374.14</v>
      </c>
      <c r="F160" s="11">
        <v>0</v>
      </c>
    </row>
    <row r="161" spans="1:6" x14ac:dyDescent="0.25">
      <c r="A161" s="3">
        <v>39819</v>
      </c>
      <c r="B161" s="11">
        <v>2382.16</v>
      </c>
      <c r="C161" s="11">
        <v>2382.16</v>
      </c>
      <c r="D161" s="11">
        <v>2251.35</v>
      </c>
      <c r="E161" s="11">
        <v>2263.63</v>
      </c>
      <c r="F161" s="11">
        <v>0</v>
      </c>
    </row>
    <row r="162" spans="1:6" x14ac:dyDescent="0.25">
      <c r="A162" s="3">
        <v>39812</v>
      </c>
      <c r="B162" s="11">
        <v>2248.3000000000002</v>
      </c>
      <c r="C162" s="11">
        <v>2248.3000000000002</v>
      </c>
      <c r="D162" s="11">
        <v>2179.71</v>
      </c>
      <c r="E162" s="11">
        <v>2179.71</v>
      </c>
      <c r="F162" s="11">
        <v>0</v>
      </c>
    </row>
    <row r="163" spans="1:6" x14ac:dyDescent="0.25">
      <c r="A163" s="3">
        <v>39805</v>
      </c>
      <c r="B163" s="11">
        <v>2190</v>
      </c>
      <c r="C163" s="11">
        <v>2295.1799999999998</v>
      </c>
      <c r="D163" s="11">
        <v>2190</v>
      </c>
      <c r="E163" s="11">
        <v>2295.1799999999998</v>
      </c>
      <c r="F163" s="11">
        <v>0</v>
      </c>
    </row>
    <row r="164" spans="1:6" x14ac:dyDescent="0.25">
      <c r="A164" s="3">
        <v>39798</v>
      </c>
      <c r="B164" s="11">
        <v>2275</v>
      </c>
      <c r="C164" s="11">
        <v>2317.69</v>
      </c>
      <c r="D164" s="11">
        <v>2220.2199999999998</v>
      </c>
      <c r="E164" s="11">
        <v>2307.48</v>
      </c>
      <c r="F164" s="11">
        <v>0</v>
      </c>
    </row>
    <row r="165" spans="1:6" x14ac:dyDescent="0.25">
      <c r="A165" s="3">
        <v>39791</v>
      </c>
      <c r="B165" s="11">
        <v>2301.2199999999998</v>
      </c>
      <c r="C165" s="11">
        <v>2301.2199999999998</v>
      </c>
      <c r="D165" s="11">
        <v>2096.4499999999998</v>
      </c>
      <c r="E165" s="11">
        <v>2201.4299999999998</v>
      </c>
      <c r="F165" s="11">
        <v>0</v>
      </c>
    </row>
    <row r="166" spans="1:6" x14ac:dyDescent="0.25">
      <c r="A166" s="3">
        <v>39784</v>
      </c>
      <c r="B166" s="11">
        <v>2203.33</v>
      </c>
      <c r="C166" s="11">
        <v>2279.65</v>
      </c>
      <c r="D166" s="11">
        <v>2121.31</v>
      </c>
      <c r="E166" s="11">
        <v>2223.12</v>
      </c>
      <c r="F166" s="11">
        <v>0</v>
      </c>
    </row>
    <row r="167" spans="1:6" x14ac:dyDescent="0.25">
      <c r="A167" s="3">
        <v>39777</v>
      </c>
      <c r="B167" s="11">
        <v>2240.29</v>
      </c>
      <c r="C167" s="11">
        <v>2250.3200000000002</v>
      </c>
      <c r="D167" s="11">
        <v>2022.54</v>
      </c>
      <c r="E167" s="11">
        <v>2250.3000000000002</v>
      </c>
      <c r="F167" s="11">
        <v>0</v>
      </c>
    </row>
    <row r="168" spans="1:6" x14ac:dyDescent="0.25">
      <c r="A168" s="3">
        <v>39770</v>
      </c>
      <c r="B168" s="11">
        <v>2250.9899999999998</v>
      </c>
      <c r="C168" s="11">
        <v>2383.96</v>
      </c>
      <c r="D168" s="11">
        <v>2231.73</v>
      </c>
      <c r="E168" s="11">
        <v>2383.96</v>
      </c>
      <c r="F168" s="11">
        <v>0</v>
      </c>
    </row>
    <row r="169" spans="1:6" x14ac:dyDescent="0.25">
      <c r="A169" s="3">
        <v>39763</v>
      </c>
      <c r="B169" s="11">
        <v>2337.83</v>
      </c>
      <c r="C169" s="11">
        <v>2564.62</v>
      </c>
      <c r="D169" s="11">
        <v>2337.83</v>
      </c>
      <c r="E169" s="11">
        <v>2564.62</v>
      </c>
      <c r="F169" s="11">
        <v>0</v>
      </c>
    </row>
    <row r="170" spans="1:6" x14ac:dyDescent="0.25">
      <c r="A170" s="3">
        <v>39756</v>
      </c>
      <c r="B170" s="11">
        <v>2575.7399999999998</v>
      </c>
      <c r="C170" s="11">
        <v>2575.7399999999998</v>
      </c>
      <c r="D170" s="11">
        <v>2301.9</v>
      </c>
      <c r="E170" s="11">
        <v>2301.9</v>
      </c>
      <c r="F170" s="11">
        <v>0</v>
      </c>
    </row>
    <row r="171" spans="1:6" x14ac:dyDescent="0.25">
      <c r="A171" s="3">
        <v>39749</v>
      </c>
      <c r="B171" s="11">
        <v>2178</v>
      </c>
      <c r="C171" s="11">
        <v>2372.02</v>
      </c>
      <c r="D171" s="11">
        <v>2126.16</v>
      </c>
      <c r="E171" s="11">
        <v>2372.02</v>
      </c>
      <c r="F171" s="11">
        <v>0</v>
      </c>
    </row>
    <row r="172" spans="1:6" x14ac:dyDescent="0.25">
      <c r="A172" s="3">
        <v>39742</v>
      </c>
      <c r="B172" s="11">
        <v>2432.89</v>
      </c>
      <c r="C172" s="11">
        <v>2543.91</v>
      </c>
      <c r="D172" s="11">
        <v>2243.91</v>
      </c>
      <c r="E172" s="11">
        <v>2543.9</v>
      </c>
      <c r="F172" s="11">
        <v>0</v>
      </c>
    </row>
    <row r="173" spans="1:6" x14ac:dyDescent="0.25">
      <c r="A173" s="3">
        <v>39735</v>
      </c>
      <c r="B173" s="11">
        <v>2551.1</v>
      </c>
      <c r="C173" s="11">
        <v>2589.65</v>
      </c>
      <c r="D173" s="11">
        <v>2232.37</v>
      </c>
      <c r="E173" s="11">
        <v>2491.48</v>
      </c>
      <c r="F173" s="11">
        <v>0</v>
      </c>
    </row>
    <row r="174" spans="1:6" x14ac:dyDescent="0.25">
      <c r="A174" s="3">
        <v>39728</v>
      </c>
      <c r="B174" s="11">
        <v>2612.8200000000002</v>
      </c>
      <c r="C174" s="11">
        <v>2869.9</v>
      </c>
      <c r="D174" s="11">
        <v>2611.5100000000002</v>
      </c>
      <c r="E174" s="11">
        <v>2869.9</v>
      </c>
      <c r="F174" s="11">
        <v>0</v>
      </c>
    </row>
    <row r="175" spans="1:6" x14ac:dyDescent="0.25">
      <c r="A175" s="3">
        <v>39721</v>
      </c>
      <c r="B175" s="11">
        <v>2842.21</v>
      </c>
      <c r="C175" s="11">
        <v>2979.65</v>
      </c>
      <c r="D175" s="11">
        <v>2713.3</v>
      </c>
      <c r="E175" s="11">
        <v>2943.96</v>
      </c>
      <c r="F175" s="11">
        <v>0</v>
      </c>
    </row>
    <row r="176" spans="1:6" x14ac:dyDescent="0.25">
      <c r="A176" s="3">
        <v>39714</v>
      </c>
      <c r="B176" s="11">
        <v>2928.63</v>
      </c>
      <c r="C176" s="11">
        <v>3056.96</v>
      </c>
      <c r="D176" s="11">
        <v>2806.19</v>
      </c>
      <c r="E176" s="11">
        <v>2944.36</v>
      </c>
      <c r="F176" s="11">
        <v>0</v>
      </c>
    </row>
    <row r="177" spans="1:6" x14ac:dyDescent="0.25">
      <c r="A177" s="3">
        <v>39707</v>
      </c>
      <c r="B177" s="11">
        <v>2895.63</v>
      </c>
      <c r="C177" s="11">
        <v>3058.14</v>
      </c>
      <c r="D177" s="11">
        <v>2895.63</v>
      </c>
      <c r="E177" s="11">
        <v>3038.45</v>
      </c>
      <c r="F177" s="11">
        <v>0</v>
      </c>
    </row>
    <row r="178" spans="1:6" x14ac:dyDescent="0.25">
      <c r="A178" s="3">
        <v>39700</v>
      </c>
      <c r="B178" s="11">
        <v>3037.19</v>
      </c>
      <c r="C178" s="11">
        <v>3179.65</v>
      </c>
      <c r="D178" s="11">
        <v>2973.41</v>
      </c>
      <c r="E178" s="11">
        <v>3179.65</v>
      </c>
      <c r="F178" s="11">
        <v>0</v>
      </c>
    </row>
    <row r="179" spans="1:6" x14ac:dyDescent="0.25">
      <c r="A179" s="3">
        <v>39693</v>
      </c>
      <c r="B179" s="11">
        <v>3205.82</v>
      </c>
      <c r="C179" s="11">
        <v>3205.82</v>
      </c>
      <c r="D179" s="11">
        <v>3089.29</v>
      </c>
      <c r="E179" s="11">
        <v>3089.31</v>
      </c>
      <c r="F179" s="11">
        <v>0</v>
      </c>
    </row>
    <row r="180" spans="1:6" x14ac:dyDescent="0.25">
      <c r="A180" s="3">
        <v>39686</v>
      </c>
      <c r="B180" s="11">
        <v>3087.18</v>
      </c>
      <c r="C180" s="11">
        <v>3107.74</v>
      </c>
      <c r="D180" s="11">
        <v>3040.15</v>
      </c>
      <c r="E180" s="11">
        <v>3073.78</v>
      </c>
      <c r="F180" s="11">
        <v>0</v>
      </c>
    </row>
    <row r="181" spans="1:6" x14ac:dyDescent="0.25">
      <c r="A181" s="3">
        <v>39679</v>
      </c>
      <c r="B181" s="11">
        <v>3058.73</v>
      </c>
      <c r="C181" s="11">
        <v>3174.5</v>
      </c>
      <c r="D181" s="11">
        <v>3058.73</v>
      </c>
      <c r="E181" s="11">
        <v>3174.5</v>
      </c>
      <c r="F181" s="11">
        <v>0</v>
      </c>
    </row>
    <row r="182" spans="1:6" x14ac:dyDescent="0.25">
      <c r="A182" s="3">
        <v>39672</v>
      </c>
      <c r="B182" s="11">
        <v>3192.62</v>
      </c>
      <c r="C182" s="11">
        <v>3205.61</v>
      </c>
      <c r="D182" s="11">
        <v>3119.28</v>
      </c>
      <c r="E182" s="11">
        <v>3119.29</v>
      </c>
      <c r="F182" s="11">
        <v>0</v>
      </c>
    </row>
    <row r="183" spans="1:6" x14ac:dyDescent="0.25">
      <c r="A183" s="3">
        <v>39665</v>
      </c>
      <c r="B183" s="11">
        <v>3093.43</v>
      </c>
      <c r="C183" s="11">
        <v>3113.64</v>
      </c>
      <c r="D183" s="11">
        <v>3020.4</v>
      </c>
      <c r="E183" s="11">
        <v>3090.4</v>
      </c>
      <c r="F183" s="11">
        <v>0</v>
      </c>
    </row>
    <row r="184" spans="1:6" x14ac:dyDescent="0.25">
      <c r="A184" s="3">
        <v>39658</v>
      </c>
      <c r="B184" s="11">
        <v>3045.72</v>
      </c>
      <c r="C184" s="11">
        <v>3132.85</v>
      </c>
      <c r="D184" s="11">
        <v>3018.77</v>
      </c>
      <c r="E184" s="11">
        <v>3097.41</v>
      </c>
      <c r="F184" s="11">
        <v>0</v>
      </c>
    </row>
    <row r="185" spans="1:6" x14ac:dyDescent="0.25">
      <c r="A185" s="3">
        <v>39651</v>
      </c>
      <c r="B185" s="11">
        <v>3054.52</v>
      </c>
      <c r="C185" s="11">
        <v>3059.33</v>
      </c>
      <c r="D185" s="11">
        <v>2868.05</v>
      </c>
      <c r="E185" s="11">
        <v>2868.05</v>
      </c>
      <c r="F185" s="11">
        <v>0</v>
      </c>
    </row>
    <row r="186" spans="1:6" x14ac:dyDescent="0.25">
      <c r="A186" s="3">
        <v>39644</v>
      </c>
      <c r="B186" s="11">
        <v>2862.44</v>
      </c>
      <c r="C186" s="11">
        <v>3062.57</v>
      </c>
      <c r="D186" s="11">
        <v>2862.44</v>
      </c>
      <c r="E186" s="11">
        <v>3050.94</v>
      </c>
      <c r="F186" s="11">
        <v>0</v>
      </c>
    </row>
    <row r="187" spans="1:6" x14ac:dyDescent="0.25">
      <c r="A187" s="3">
        <v>39637</v>
      </c>
      <c r="B187" s="11">
        <v>3016.21</v>
      </c>
      <c r="C187" s="11">
        <v>3080.96</v>
      </c>
      <c r="D187" s="11">
        <v>3000.69</v>
      </c>
      <c r="E187" s="11">
        <v>3080.96</v>
      </c>
      <c r="F187" s="11">
        <v>0</v>
      </c>
    </row>
    <row r="188" spans="1:6" x14ac:dyDescent="0.25">
      <c r="A188" s="3">
        <v>39630</v>
      </c>
      <c r="B188" s="11">
        <v>3073.62</v>
      </c>
      <c r="C188" s="11">
        <v>3218.01</v>
      </c>
      <c r="D188" s="11">
        <v>3073.62</v>
      </c>
      <c r="E188" s="11">
        <v>3181.71</v>
      </c>
      <c r="F188" s="11">
        <v>0</v>
      </c>
    </row>
    <row r="189" spans="1:6" x14ac:dyDescent="0.25">
      <c r="A189" s="3">
        <v>39623</v>
      </c>
      <c r="B189" s="11">
        <v>3171.36</v>
      </c>
      <c r="C189" s="11">
        <v>3320.82</v>
      </c>
      <c r="D189" s="11">
        <v>3171.36</v>
      </c>
      <c r="E189" s="11">
        <v>3320.82</v>
      </c>
      <c r="F189" s="11">
        <v>0</v>
      </c>
    </row>
    <row r="190" spans="1:6" x14ac:dyDescent="0.25">
      <c r="A190" s="3">
        <v>39616</v>
      </c>
      <c r="B190" s="11">
        <v>3332.83</v>
      </c>
      <c r="C190" s="11">
        <v>3389.32</v>
      </c>
      <c r="D190" s="11">
        <v>3309.82</v>
      </c>
      <c r="E190" s="11">
        <v>3389.32</v>
      </c>
      <c r="F190" s="11">
        <v>0</v>
      </c>
    </row>
    <row r="191" spans="1:6" x14ac:dyDescent="0.25">
      <c r="A191" s="3">
        <v>39609</v>
      </c>
      <c r="B191" s="11">
        <v>3376.91</v>
      </c>
      <c r="C191" s="11">
        <v>3521.67</v>
      </c>
      <c r="D191" s="11">
        <v>3376.91</v>
      </c>
      <c r="E191" s="11">
        <v>3521.67</v>
      </c>
      <c r="F191" s="11">
        <v>0</v>
      </c>
    </row>
    <row r="192" spans="1:6" x14ac:dyDescent="0.25">
      <c r="A192" s="3">
        <v>39602</v>
      </c>
      <c r="B192" s="11">
        <v>3532.96</v>
      </c>
      <c r="C192" s="11">
        <v>3552.86</v>
      </c>
      <c r="D192" s="11">
        <v>3488.65</v>
      </c>
      <c r="E192" s="11">
        <v>3490.8</v>
      </c>
      <c r="F192" s="11">
        <v>0</v>
      </c>
    </row>
    <row r="193" spans="1:6" x14ac:dyDescent="0.25">
      <c r="A193" s="3">
        <v>39595</v>
      </c>
      <c r="B193" s="11">
        <v>3478.49</v>
      </c>
      <c r="C193" s="11">
        <v>3590.43</v>
      </c>
      <c r="D193" s="11">
        <v>3478.49</v>
      </c>
      <c r="E193" s="11">
        <v>3590.43</v>
      </c>
      <c r="F193" s="11">
        <v>0</v>
      </c>
    </row>
    <row r="194" spans="1:6" x14ac:dyDescent="0.25">
      <c r="A194" s="3">
        <v>39588</v>
      </c>
      <c r="B194" s="11">
        <v>3583.89</v>
      </c>
      <c r="C194" s="11">
        <v>3649.68</v>
      </c>
      <c r="D194" s="11">
        <v>3571.36</v>
      </c>
      <c r="E194" s="11">
        <v>3571.36</v>
      </c>
      <c r="F194" s="11">
        <v>0</v>
      </c>
    </row>
    <row r="195" spans="1:6" x14ac:dyDescent="0.25">
      <c r="A195" s="3">
        <v>39581</v>
      </c>
      <c r="B195" s="11">
        <v>3547.89</v>
      </c>
      <c r="C195" s="11">
        <v>3596.77</v>
      </c>
      <c r="D195" s="11">
        <v>3523.76</v>
      </c>
      <c r="E195" s="11">
        <v>3580.72</v>
      </c>
      <c r="F195" s="11">
        <v>0</v>
      </c>
    </row>
    <row r="196" spans="1:6" x14ac:dyDescent="0.25">
      <c r="A196" s="3">
        <v>39574</v>
      </c>
      <c r="B196" s="11">
        <v>3566.87</v>
      </c>
      <c r="C196" s="11">
        <v>3583.38</v>
      </c>
      <c r="D196" s="11">
        <v>3517.17</v>
      </c>
      <c r="E196" s="11">
        <v>3517.18</v>
      </c>
      <c r="F196" s="11">
        <v>0</v>
      </c>
    </row>
    <row r="197" spans="1:6" x14ac:dyDescent="0.25">
      <c r="A197" s="3">
        <v>39567</v>
      </c>
      <c r="B197" s="11">
        <v>3517.37</v>
      </c>
      <c r="C197" s="11">
        <v>3542.08</v>
      </c>
      <c r="D197" s="11">
        <v>3455.8</v>
      </c>
      <c r="E197" s="11">
        <v>3455.8</v>
      </c>
      <c r="F197" s="11">
        <v>0</v>
      </c>
    </row>
    <row r="198" spans="1:6" x14ac:dyDescent="0.25">
      <c r="A198" s="3">
        <v>39560</v>
      </c>
      <c r="B198" s="11">
        <v>3445.72</v>
      </c>
      <c r="C198" s="11">
        <v>3502.73</v>
      </c>
      <c r="D198" s="11">
        <v>3405.47</v>
      </c>
      <c r="E198" s="11">
        <v>3405.49</v>
      </c>
      <c r="F198" s="11">
        <v>0</v>
      </c>
    </row>
    <row r="199" spans="1:6" x14ac:dyDescent="0.25">
      <c r="A199" s="3">
        <v>39553</v>
      </c>
      <c r="B199" s="11">
        <v>3377.88</v>
      </c>
      <c r="C199" s="11">
        <v>3453.7</v>
      </c>
      <c r="D199" s="11">
        <v>3360.17</v>
      </c>
      <c r="E199" s="11">
        <v>3453.69</v>
      </c>
      <c r="F199" s="11">
        <v>0</v>
      </c>
    </row>
    <row r="200" spans="1:6" x14ac:dyDescent="0.25">
      <c r="A200" s="3">
        <v>39546</v>
      </c>
      <c r="B200" s="11">
        <v>3469.72</v>
      </c>
      <c r="C200" s="11">
        <v>3494.08</v>
      </c>
      <c r="D200" s="11">
        <v>3449.54</v>
      </c>
      <c r="E200" s="11">
        <v>3465.04</v>
      </c>
      <c r="F200" s="11">
        <v>0</v>
      </c>
    </row>
    <row r="201" spans="1:6" x14ac:dyDescent="0.25">
      <c r="A201" s="3">
        <v>39539</v>
      </c>
      <c r="B201" s="11">
        <v>3437.02</v>
      </c>
      <c r="C201" s="11">
        <v>3437.02</v>
      </c>
      <c r="D201" s="11">
        <v>3289.11</v>
      </c>
      <c r="E201" s="11">
        <v>3289.11</v>
      </c>
      <c r="F201" s="11">
        <v>0</v>
      </c>
    </row>
    <row r="202" spans="1:6" x14ac:dyDescent="0.25">
      <c r="A202" s="3">
        <v>39532</v>
      </c>
      <c r="B202" s="11">
        <v>3312.21</v>
      </c>
      <c r="C202" s="11">
        <v>3312.21</v>
      </c>
      <c r="D202" s="11">
        <v>3183.08</v>
      </c>
      <c r="E202" s="11">
        <v>3274.34</v>
      </c>
      <c r="F202" s="11">
        <v>0</v>
      </c>
    </row>
    <row r="203" spans="1:6" x14ac:dyDescent="0.25">
      <c r="A203" s="3">
        <v>39525</v>
      </c>
      <c r="B203" s="11">
        <v>3237.88</v>
      </c>
      <c r="C203" s="11">
        <v>3339.43</v>
      </c>
      <c r="D203" s="11">
        <v>3136.96</v>
      </c>
      <c r="E203" s="11">
        <v>3339.43</v>
      </c>
      <c r="F203" s="11">
        <v>0</v>
      </c>
    </row>
    <row r="204" spans="1:6" x14ac:dyDescent="0.25">
      <c r="A204" s="3">
        <v>39518</v>
      </c>
      <c r="B204" s="11">
        <v>3276.49</v>
      </c>
      <c r="C204" s="11">
        <v>3378.26</v>
      </c>
      <c r="D204" s="11">
        <v>3231.84</v>
      </c>
      <c r="E204" s="11">
        <v>3343.56</v>
      </c>
      <c r="F204" s="11">
        <v>0</v>
      </c>
    </row>
    <row r="205" spans="1:6" x14ac:dyDescent="0.25">
      <c r="A205" s="3">
        <v>39511</v>
      </c>
      <c r="B205" s="11">
        <v>3310.65</v>
      </c>
      <c r="C205" s="11">
        <v>3530.86</v>
      </c>
      <c r="D205" s="11">
        <v>3310.65</v>
      </c>
      <c r="E205" s="11">
        <v>3530.86</v>
      </c>
      <c r="F205" s="11">
        <v>0</v>
      </c>
    </row>
    <row r="206" spans="1:6" x14ac:dyDescent="0.25">
      <c r="A206" s="3">
        <v>39504</v>
      </c>
      <c r="B206" s="11">
        <v>3518.65</v>
      </c>
      <c r="C206" s="11">
        <v>3518.65</v>
      </c>
      <c r="D206" s="11">
        <v>3405.22</v>
      </c>
      <c r="E206" s="11">
        <v>3412.42</v>
      </c>
      <c r="F206" s="11">
        <v>0</v>
      </c>
    </row>
    <row r="207" spans="1:6" x14ac:dyDescent="0.25">
      <c r="A207" s="3">
        <v>39497</v>
      </c>
      <c r="B207" s="11">
        <v>3451.22</v>
      </c>
      <c r="C207" s="11">
        <v>3472.8</v>
      </c>
      <c r="D207" s="11">
        <v>3373.26</v>
      </c>
      <c r="E207" s="11">
        <v>3383.38</v>
      </c>
      <c r="F207" s="11">
        <v>0</v>
      </c>
    </row>
    <row r="208" spans="1:6" x14ac:dyDescent="0.25">
      <c r="A208" s="3">
        <v>39490</v>
      </c>
      <c r="B208" s="11">
        <v>3413.67</v>
      </c>
      <c r="C208" s="11">
        <v>3413.67</v>
      </c>
      <c r="D208" s="11">
        <v>3287.92</v>
      </c>
      <c r="E208" s="11">
        <v>3340.77</v>
      </c>
      <c r="F208" s="11">
        <v>0</v>
      </c>
    </row>
    <row r="209" spans="1:6" x14ac:dyDescent="0.25">
      <c r="A209" s="3">
        <v>39483</v>
      </c>
      <c r="B209" s="11">
        <v>3375.26</v>
      </c>
      <c r="C209" s="11">
        <v>3543.85</v>
      </c>
      <c r="D209" s="11">
        <v>3375.26</v>
      </c>
      <c r="E209" s="11">
        <v>3461.01</v>
      </c>
      <c r="F209" s="11">
        <v>0</v>
      </c>
    </row>
    <row r="210" spans="1:6" x14ac:dyDescent="0.25">
      <c r="A210" s="3">
        <v>39476</v>
      </c>
      <c r="B210" s="11">
        <v>3480.97</v>
      </c>
      <c r="C210" s="11">
        <v>3508.54</v>
      </c>
      <c r="D210" s="11">
        <v>3259.12</v>
      </c>
      <c r="E210" s="11">
        <v>3465.08</v>
      </c>
      <c r="F210" s="11">
        <v>0</v>
      </c>
    </row>
    <row r="211" spans="1:6" x14ac:dyDescent="0.25">
      <c r="A211" s="3">
        <v>39469</v>
      </c>
      <c r="B211" s="11">
        <v>3389.53</v>
      </c>
      <c r="C211" s="11">
        <v>3679.44</v>
      </c>
      <c r="D211" s="11">
        <v>3175.77</v>
      </c>
      <c r="E211" s="11">
        <v>3641.13</v>
      </c>
      <c r="F211" s="11">
        <v>0</v>
      </c>
    </row>
    <row r="212" spans="1:6" x14ac:dyDescent="0.25">
      <c r="A212" s="3">
        <v>39462</v>
      </c>
      <c r="B212" s="11">
        <v>3668.36</v>
      </c>
      <c r="C212" s="11">
        <v>3821.02</v>
      </c>
      <c r="D212" s="11">
        <v>3668.36</v>
      </c>
      <c r="E212" s="11">
        <v>3820.31</v>
      </c>
      <c r="F212" s="11">
        <v>0</v>
      </c>
    </row>
    <row r="213" spans="1:6" x14ac:dyDescent="0.25">
      <c r="A213" s="3">
        <v>39455</v>
      </c>
      <c r="B213" s="11">
        <v>3846.35</v>
      </c>
      <c r="C213" s="11">
        <v>3953.69</v>
      </c>
      <c r="D213" s="11">
        <v>3817.44</v>
      </c>
      <c r="E213" s="11">
        <v>3953.69</v>
      </c>
      <c r="F213" s="11">
        <v>0</v>
      </c>
    </row>
  </sheetData>
  <mergeCells count="1"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tabSelected="1" topLeftCell="A64" workbookViewId="0">
      <selection activeCell="H65" sqref="H65"/>
    </sheetView>
  </sheetViews>
  <sheetFormatPr defaultColWidth="11.42578125" defaultRowHeight="15" x14ac:dyDescent="0.25"/>
  <cols>
    <col min="2" max="2" width="15.42578125" customWidth="1"/>
    <col min="3" max="3" width="15.85546875" customWidth="1"/>
    <col min="4" max="4" width="18.7109375" bestFit="1" customWidth="1"/>
    <col min="5" max="5" width="19.7109375" bestFit="1" customWidth="1"/>
    <col min="6" max="6" width="15.140625" bestFit="1" customWidth="1"/>
    <col min="7" max="7" width="7.7109375" customWidth="1"/>
    <col min="8" max="8" width="12" bestFit="1" customWidth="1"/>
  </cols>
  <sheetData>
    <row r="2" spans="1:8" x14ac:dyDescent="0.25">
      <c r="C2" s="25" t="s">
        <v>12</v>
      </c>
      <c r="D2" s="25"/>
      <c r="E2" s="25"/>
      <c r="F2" s="25"/>
      <c r="G2" s="9"/>
    </row>
    <row r="4" spans="1:8" x14ac:dyDescent="0.25">
      <c r="D4" t="s">
        <v>0</v>
      </c>
      <c r="E4" t="s">
        <v>14</v>
      </c>
      <c r="F4" t="s">
        <v>15</v>
      </c>
      <c r="H4" t="s">
        <v>13</v>
      </c>
    </row>
    <row r="5" spans="1:8" x14ac:dyDescent="0.25">
      <c r="A5" s="3">
        <v>40050</v>
      </c>
      <c r="D5" s="12">
        <f>('LFR Action solidaire'!E109-'LFR Action solidaire'!E108)/'LFR Action solidaire'!E108</f>
        <v>8.2459967016013797E-3</v>
      </c>
      <c r="E5" s="12">
        <f>('Action planète durable'!E109-'Action planète durable'!E108)/'Action planète durable'!E108</f>
        <v>4.0316774658027523E-3</v>
      </c>
      <c r="F5" s="12">
        <f>('DEXIA BONDS SUSTAINA'!E109-'DEXIA BONDS SUSTAINA'!E108)/'DEXIA BONDS SUSTAINA'!E108</f>
        <v>-6.4880897210121682E-3</v>
      </c>
      <c r="G5" s="12"/>
      <c r="H5" s="12">
        <f>(Marché!E129-Marché!E128)/Marché!E128</f>
        <v>7.6187428458897623E-3</v>
      </c>
    </row>
    <row r="6" spans="1:8" x14ac:dyDescent="0.25">
      <c r="A6" s="3">
        <v>40043</v>
      </c>
      <c r="D6" s="12">
        <f>('LFR Action solidaire'!E110-'LFR Action solidaire'!E109)/'LFR Action solidaire'!E109</f>
        <v>1.5526065850569835E-2</v>
      </c>
      <c r="E6" s="12">
        <f>('Action planète durable'!E110-'Action planète durable'!E109)/'Action planète durable'!E109</f>
        <v>-4.0154883120608218E-3</v>
      </c>
      <c r="F6" s="12">
        <f>('DEXIA BONDS SUSTAINA'!E110-'DEXIA BONDS SUSTAINA'!E109)/'DEXIA BONDS SUSTAINA'!E109</f>
        <v>8.3963056255250876E-4</v>
      </c>
      <c r="G6" s="12"/>
      <c r="H6" s="12">
        <f>(Marché!E130-Marché!E129)/Marché!E129</f>
        <v>4.0187623677716798E-3</v>
      </c>
    </row>
    <row r="7" spans="1:8" x14ac:dyDescent="0.25">
      <c r="A7" s="3">
        <v>40036</v>
      </c>
      <c r="D7" s="12">
        <f>('LFR Action solidaire'!E111-'LFR Action solidaire'!E110)/'LFR Action solidaire'!E110</f>
        <v>-3.6331752938884229E-2</v>
      </c>
      <c r="E7" s="12">
        <f>('Action planète durable'!E111-'Action planète durable'!E110)/'Action planète durable'!E110</f>
        <v>-4.420446364290867E-2</v>
      </c>
      <c r="F7" s="12">
        <f>('DEXIA BONDS SUSTAINA'!E111-'DEXIA BONDS SUSTAINA'!E110)/'DEXIA BONDS SUSTAINA'!E110</f>
        <v>-9.134973900074608E-3</v>
      </c>
      <c r="G7" s="12"/>
      <c r="H7" s="12">
        <f>(Marché!E131-Marché!E130)/Marché!E130</f>
        <v>-4.5164953261552766E-2</v>
      </c>
    </row>
    <row r="8" spans="1:8" x14ac:dyDescent="0.25">
      <c r="A8" s="3">
        <v>40029</v>
      </c>
      <c r="D8" s="12">
        <f>('LFR Action solidaire'!E112-'LFR Action solidaire'!E111)/'LFR Action solidaire'!E111</f>
        <v>-1.5002426268399196E-2</v>
      </c>
      <c r="E8" s="12">
        <f>('Action planète durable'!E112-'Action planète durable'!E111)/'Action planète durable'!E111</f>
        <v>-1.1599879481771559E-2</v>
      </c>
      <c r="F8" s="12">
        <f>('DEXIA BONDS SUSTAINA'!E112-'DEXIA BONDS SUSTAINA'!E111)/'DEXIA BONDS SUSTAINA'!E111</f>
        <v>-6.679209783631174E-3</v>
      </c>
      <c r="G8" s="12"/>
      <c r="H8" s="12">
        <f>(Marché!E132-Marché!E131)/Marché!E131</f>
        <v>-5.5298834562196248E-3</v>
      </c>
    </row>
    <row r="9" spans="1:8" x14ac:dyDescent="0.25">
      <c r="A9" s="3">
        <v>40022</v>
      </c>
      <c r="D9" s="12">
        <f>('LFR Action solidaire'!E113-'LFR Action solidaire'!E112)/'LFR Action solidaire'!E112</f>
        <v>-2.0130003421142711E-2</v>
      </c>
      <c r="E9" s="12">
        <f>('Action planète durable'!E113-'Action planète durable'!E112)/'Action planète durable'!E112</f>
        <v>-3.7494284407864668E-2</v>
      </c>
      <c r="F9" s="12">
        <f>('DEXIA BONDS SUSTAINA'!E113-'DEXIA BONDS SUSTAINA'!E112)/'DEXIA BONDS SUSTAINA'!E112</f>
        <v>-3.6935315844303491E-3</v>
      </c>
      <c r="G9" s="12"/>
      <c r="H9" s="12">
        <f>(Marché!E133-Marché!E132)/Marché!E132</f>
        <v>-5.8420814363687595E-2</v>
      </c>
    </row>
    <row r="10" spans="1:8" x14ac:dyDescent="0.25">
      <c r="A10" s="3">
        <v>40015</v>
      </c>
      <c r="D10" s="12">
        <f>('LFR Action solidaire'!E114-'LFR Action solidaire'!E113)/'LFR Action solidaire'!E113</f>
        <v>-2.307133679682697E-2</v>
      </c>
      <c r="E10" s="12">
        <f>('Action planète durable'!E114-'Action planète durable'!E113)/'Action planète durable'!E113</f>
        <v>-3.8004750593824209E-2</v>
      </c>
      <c r="F10" s="12">
        <f>('DEXIA BONDS SUSTAINA'!E114-'DEXIA BONDS SUSTAINA'!E113)/'DEXIA BONDS SUSTAINA'!E113</f>
        <v>-2.5665399239543345E-3</v>
      </c>
      <c r="G10" s="12"/>
      <c r="H10" s="12">
        <f>(Marché!E134-Marché!E133)/Marché!E133</f>
        <v>-2.0982732109567515E-2</v>
      </c>
    </row>
    <row r="11" spans="1:8" x14ac:dyDescent="0.25">
      <c r="A11" s="3">
        <v>40008</v>
      </c>
      <c r="D11" s="12">
        <f>('LFR Action solidaire'!E115-'LFR Action solidaire'!E114)/'LFR Action solidaire'!E114</f>
        <v>2.2715576395242434E-2</v>
      </c>
      <c r="E11" s="12">
        <f>('Action planète durable'!E115-'Action planète durable'!E114)/'Action planète durable'!E114</f>
        <v>3.0617283950617274E-2</v>
      </c>
      <c r="F11" s="12">
        <f>('DEXIA BONDS SUSTAINA'!E115-'DEXIA BONDS SUSTAINA'!E114)/'DEXIA BONDS SUSTAINA'!E114</f>
        <v>-8.0053368912608724E-3</v>
      </c>
      <c r="G11" s="12"/>
      <c r="H11" s="12">
        <f>(Marché!E135-Marché!E134)/Marché!E134</f>
        <v>4.1391579912991576E-2</v>
      </c>
    </row>
    <row r="12" spans="1:8" x14ac:dyDescent="0.25">
      <c r="A12" s="3">
        <v>40001</v>
      </c>
      <c r="D12" s="12">
        <f>('LFR Action solidaire'!E116-'LFR Action solidaire'!E115)/'LFR Action solidaire'!E115</f>
        <v>-2.6124879439761734E-2</v>
      </c>
      <c r="E12" s="12">
        <f>('Action planète durable'!E116-'Action planète durable'!E115)/'Action planète durable'!E115</f>
        <v>-2.2200926369589532E-2</v>
      </c>
      <c r="F12" s="12">
        <f>('DEXIA BONDS SUSTAINA'!E116-'DEXIA BONDS SUSTAINA'!E115)/'DEXIA BONDS SUSTAINA'!E115</f>
        <v>-6.8210202709194732E-3</v>
      </c>
      <c r="G12" s="12"/>
      <c r="H12" s="12">
        <f>(Marché!E136-Marché!E135)/Marché!E135</f>
        <v>-1.3133133133133124E-2</v>
      </c>
    </row>
    <row r="13" spans="1:8" x14ac:dyDescent="0.25">
      <c r="A13" s="3">
        <v>39994</v>
      </c>
      <c r="D13" s="12">
        <f>('LFR Action solidaire'!E117-'LFR Action solidaire'!E116)/'LFR Action solidaire'!E116</f>
        <v>4.1838902284992499E-2</v>
      </c>
      <c r="E13" s="12">
        <f>('Action planète durable'!E117-'Action planète durable'!E116)/'Action planète durable'!E116</f>
        <v>3.3812479581836009E-2</v>
      </c>
      <c r="F13" s="12">
        <f>('DEXIA BONDS SUSTAINA'!E117-'DEXIA BONDS SUSTAINA'!E116)/'DEXIA BONDS SUSTAINA'!E116</f>
        <v>-3.6757593344940555E-3</v>
      </c>
      <c r="G13" s="12"/>
      <c r="H13" s="12">
        <f>(Marché!E137-Marché!E136)/Marché!E136</f>
        <v>2.4271603936471937E-2</v>
      </c>
    </row>
    <row r="14" spans="1:8" x14ac:dyDescent="0.25">
      <c r="A14" s="3">
        <v>39987</v>
      </c>
      <c r="D14" s="12">
        <f>('LFR Action solidaire'!E118-'LFR Action solidaire'!E117)/'LFR Action solidaire'!E117</f>
        <v>2.7690908840425845E-3</v>
      </c>
      <c r="E14" s="12">
        <f>('Action planète durable'!E118-'Action planète durable'!E117)/'Action planète durable'!E117</f>
        <v>1.6116290093221727E-2</v>
      </c>
      <c r="F14" s="12">
        <f>('DEXIA BONDS SUSTAINA'!E118-'DEXIA BONDS SUSTAINA'!E117)/'DEXIA BONDS SUSTAINA'!E117</f>
        <v>-8.5436893203883046E-3</v>
      </c>
      <c r="G14" s="12"/>
      <c r="H14" s="12">
        <f>(Marché!E138-Marché!E137)/Marché!E137</f>
        <v>3.977430272834899E-2</v>
      </c>
    </row>
    <row r="15" spans="1:8" x14ac:dyDescent="0.25">
      <c r="A15" s="3">
        <v>39980</v>
      </c>
      <c r="D15" s="12">
        <f>('LFR Action solidaire'!E119-'LFR Action solidaire'!E118)/'LFR Action solidaire'!E118</f>
        <v>1.8904214980491277E-2</v>
      </c>
      <c r="E15" s="12">
        <f>('Action planète durable'!E119-'Action planète durable'!E118)/'Action planète durable'!E118</f>
        <v>9.4853055512361898E-3</v>
      </c>
      <c r="F15" s="12">
        <f>('DEXIA BONDS SUSTAINA'!E119-'DEXIA BONDS SUSTAINA'!E118)/'DEXIA BONDS SUSTAINA'!E118</f>
        <v>-1.6647081864473335E-3</v>
      </c>
      <c r="G15" s="12"/>
      <c r="H15" s="12">
        <f>(Marché!E139-Marché!E138)/Marché!E138</f>
        <v>1.4514654340427677E-2</v>
      </c>
    </row>
    <row r="16" spans="1:8" x14ac:dyDescent="0.25">
      <c r="A16" s="3">
        <v>39973</v>
      </c>
      <c r="D16" s="12">
        <f>('LFR Action solidaire'!E120-'LFR Action solidaire'!E119)/'LFR Action solidaire'!E119</f>
        <v>-1.7259047516315133E-2</v>
      </c>
      <c r="E16" s="12">
        <f>('Action planète durable'!E120-'Action planète durable'!E119)/'Action planète durable'!E119</f>
        <v>-2.3105360443622922E-2</v>
      </c>
      <c r="F16" s="12">
        <f>('DEXIA BONDS SUSTAINA'!E120-'DEXIA BONDS SUSTAINA'!E119)/'DEXIA BONDS SUSTAINA'!E119</f>
        <v>-3.9234919077985535E-4</v>
      </c>
      <c r="G16" s="12"/>
      <c r="H16" s="12">
        <f>(Marché!E140-Marché!E139)/Marché!E139</f>
        <v>-3.2168830030917084E-2</v>
      </c>
    </row>
    <row r="17" spans="1:8" x14ac:dyDescent="0.25">
      <c r="A17" s="3">
        <v>39966</v>
      </c>
      <c r="D17" s="12">
        <f>('LFR Action solidaire'!E121-'LFR Action solidaire'!E120)/'LFR Action solidaire'!E120</f>
        <v>-4.6237857417265856E-3</v>
      </c>
      <c r="E17" s="12">
        <f>('Action planète durable'!E121-'Action planète durable'!E120)/'Action planète durable'!E120</f>
        <v>1.2298959318826887E-2</v>
      </c>
      <c r="F17" s="12">
        <f>('DEXIA BONDS SUSTAINA'!E121-'DEXIA BONDS SUSTAINA'!E120)/'DEXIA BONDS SUSTAINA'!E120</f>
        <v>3.7287802963400026E-3</v>
      </c>
      <c r="G17" s="12"/>
      <c r="H17" s="12">
        <f>(Marché!E141-Marché!E140)/Marché!E140</f>
        <v>-4.996486508624283E-3</v>
      </c>
    </row>
    <row r="18" spans="1:8" x14ac:dyDescent="0.25">
      <c r="A18" s="3">
        <v>39959</v>
      </c>
      <c r="D18" s="12">
        <f>('LFR Action solidaire'!E122-'LFR Action solidaire'!E121)/'LFR Action solidaire'!E121</f>
        <v>-1.4046066687802465E-2</v>
      </c>
      <c r="E18" s="12">
        <f>('Action planète durable'!E122-'Action planète durable'!E121)/'Action planète durable'!E121</f>
        <v>-2.4454828660436141E-2</v>
      </c>
      <c r="F18" s="12">
        <f>('DEXIA BONDS SUSTAINA'!E122-'DEXIA BONDS SUSTAINA'!E121)/'DEXIA BONDS SUSTAINA'!E121</f>
        <v>-9.7761266986070148E-5</v>
      </c>
      <c r="G18" s="12"/>
      <c r="H18" s="12">
        <f>(Marché!E142-Marché!E141)/Marché!E141</f>
        <v>-6.3300462730282525E-3</v>
      </c>
    </row>
    <row r="19" spans="1:8" x14ac:dyDescent="0.25">
      <c r="A19" s="3">
        <v>39952</v>
      </c>
      <c r="D19" s="12">
        <f>('LFR Action solidaire'!E123-'LFR Action solidaire'!E122)/'LFR Action solidaire'!E122</f>
        <v>-1.0345598926294725E-3</v>
      </c>
      <c r="E19" s="12">
        <f>('Action planète durable'!E123-'Action planète durable'!E122)/'Action planète durable'!E122</f>
        <v>6.3867156314863715E-4</v>
      </c>
      <c r="F19" s="12">
        <f>('DEXIA BONDS SUSTAINA'!E123-'DEXIA BONDS SUSTAINA'!E122)/'DEXIA BONDS SUSTAINA'!E122</f>
        <v>-2.9331247555729094E-3</v>
      </c>
      <c r="G19" s="12"/>
      <c r="H19" s="12">
        <f>(Marché!E143-Marché!E142)/Marché!E142</f>
        <v>-4.3253990747481362E-3</v>
      </c>
    </row>
    <row r="20" spans="1:8" x14ac:dyDescent="0.25">
      <c r="A20" s="3">
        <v>39945</v>
      </c>
      <c r="D20" s="12">
        <f>('LFR Action solidaire'!E124-'LFR Action solidaire'!E123)/'LFR Action solidaire'!E123</f>
        <v>-4.3272594956195537E-2</v>
      </c>
      <c r="E20" s="12">
        <f>('Action planète durable'!E124-'Action planète durable'!E123)/'Action planète durable'!E123</f>
        <v>-5.5528961225466793E-2</v>
      </c>
      <c r="F20" s="12">
        <f>('DEXIA BONDS SUSTAINA'!E124-'DEXIA BONDS SUSTAINA'!E123)/'DEXIA BONDS SUSTAINA'!E123</f>
        <v>-1.4708766424789731E-3</v>
      </c>
      <c r="G20" s="12"/>
      <c r="H20" s="12">
        <f>(Marché!E144-Marché!E143)/Marché!E143</f>
        <v>-4.6581797320791388E-2</v>
      </c>
    </row>
    <row r="21" spans="1:8" x14ac:dyDescent="0.25">
      <c r="A21" s="3">
        <v>39938</v>
      </c>
      <c r="D21" s="12">
        <f>('LFR Action solidaire'!E125-'LFR Action solidaire'!E124)/'LFR Action solidaire'!E124</f>
        <v>-3.2605833650273489E-2</v>
      </c>
      <c r="E21" s="12">
        <f>('Action planète durable'!E125-'Action planète durable'!E124)/'Action planète durable'!E124</f>
        <v>-2.5342118601115054E-2</v>
      </c>
      <c r="F21" s="12">
        <f>('DEXIA BONDS SUSTAINA'!E125-'DEXIA BONDS SUSTAINA'!E124)/'DEXIA BONDS SUSTAINA'!E124</f>
        <v>-7.1688107630364728E-3</v>
      </c>
      <c r="G21" s="12"/>
      <c r="H21" s="12">
        <f>(Marché!E145-Marché!E144)/Marché!E144</f>
        <v>-3.2009884527407544E-2</v>
      </c>
    </row>
    <row r="22" spans="1:8" x14ac:dyDescent="0.25">
      <c r="A22" s="3">
        <v>39931</v>
      </c>
      <c r="D22" s="12">
        <f>('LFR Action solidaire'!E126-'LFR Action solidaire'!E125)/'LFR Action solidaire'!E125</f>
        <v>6.3659595058441661E-3</v>
      </c>
      <c r="E22" s="12">
        <f>('Action planète durable'!E126-'Action planète durable'!E125)/'Action planète durable'!E125</f>
        <v>-1.2307158953024804E-2</v>
      </c>
      <c r="F22" s="12">
        <f>('DEXIA BONDS SUSTAINA'!E126-'DEXIA BONDS SUSTAINA'!E125)/'DEXIA BONDS SUSTAINA'!E125</f>
        <v>-9.3966369930760501E-3</v>
      </c>
      <c r="G22" s="12"/>
      <c r="H22" s="12">
        <f>(Marché!E146-Marché!E145)/Marché!E145</f>
        <v>-4.0428005409380921E-3</v>
      </c>
    </row>
    <row r="23" spans="1:8" x14ac:dyDescent="0.25">
      <c r="A23" s="3">
        <v>39924</v>
      </c>
      <c r="D23" s="12">
        <f>('LFR Action solidaire'!E127-'LFR Action solidaire'!E126)/'LFR Action solidaire'!E126</f>
        <v>-3.3506626198275019E-2</v>
      </c>
      <c r="E23" s="12">
        <f>('Action planète durable'!E127-'Action planète durable'!E126)/'Action planète durable'!E126</f>
        <v>-4.0189540189540178E-2</v>
      </c>
      <c r="F23" s="12">
        <f>('DEXIA BONDS SUSTAINA'!E127-'DEXIA BONDS SUSTAINA'!E126)/'DEXIA BONDS SUSTAINA'!E126</f>
        <v>-6.3904143784323571E-3</v>
      </c>
      <c r="G23" s="12"/>
      <c r="H23" s="12">
        <f>(Marché!E147-Marché!E146)/Marché!E146</f>
        <v>-3.8100365424287519E-2</v>
      </c>
    </row>
    <row r="24" spans="1:8" x14ac:dyDescent="0.25">
      <c r="A24" s="3">
        <v>39917</v>
      </c>
      <c r="D24" s="12">
        <f>('LFR Action solidaire'!E128-'LFR Action solidaire'!E127)/'LFR Action solidaire'!E127</f>
        <v>-3.155898265033262E-2</v>
      </c>
      <c r="E24" s="12">
        <f>('Action planète durable'!E128-'Action planète durable'!E127)/'Action planète durable'!E127</f>
        <v>-4.5346498445785283E-2</v>
      </c>
      <c r="F24" s="12">
        <f>('DEXIA BONDS SUSTAINA'!E128-'DEXIA BONDS SUSTAINA'!E127)/'DEXIA BONDS SUSTAINA'!E127</f>
        <v>3.6177268616219417E-3</v>
      </c>
      <c r="G24" s="12"/>
      <c r="H24" s="12">
        <f>(Marché!E148-Marché!E147)/Marché!E147</f>
        <v>-2.4804850021793362E-2</v>
      </c>
    </row>
    <row r="25" spans="1:8" x14ac:dyDescent="0.25">
      <c r="A25" s="3">
        <v>39910</v>
      </c>
      <c r="D25" s="12">
        <f>('LFR Action solidaire'!E129-'LFR Action solidaire'!E128)/'LFR Action solidaire'!E128</f>
        <v>1.2778116672552608E-2</v>
      </c>
      <c r="E25" s="12">
        <f>('Action planète durable'!E129-'Action planète durable'!E128)/'Action planète durable'!E128</f>
        <v>8.2359701206665328E-3</v>
      </c>
      <c r="F25" s="12">
        <f>('DEXIA BONDS SUSTAINA'!E129-'DEXIA BONDS SUSTAINA'!E128)/'DEXIA BONDS SUSTAINA'!E128</f>
        <v>-1.1214578952638474E-2</v>
      </c>
      <c r="G25" s="12"/>
      <c r="H25" s="12">
        <f>(Marché!E149-Marché!E148)/Marché!E148</f>
        <v>1.8914306610864948E-2</v>
      </c>
    </row>
    <row r="26" spans="1:8" x14ac:dyDescent="0.25">
      <c r="A26" s="3">
        <v>39903</v>
      </c>
      <c r="D26" s="12">
        <f>('LFR Action solidaire'!E130-'LFR Action solidaire'!E129)/'LFR Action solidaire'!E129</f>
        <v>-3.7280076081787891E-2</v>
      </c>
      <c r="E26" s="12">
        <f>('Action planète durable'!E130-'Action planète durable'!E129)/'Action planète durable'!E129</f>
        <v>-3.780395136778119E-2</v>
      </c>
      <c r="F26" s="12">
        <f>('DEXIA BONDS SUSTAINA'!E130-'DEXIA BONDS SUSTAINA'!E129)/'DEXIA BONDS SUSTAINA'!E129</f>
        <v>-6.5822784810127162E-3</v>
      </c>
      <c r="G26" s="12"/>
      <c r="H26" s="12">
        <f>(Marché!E150-Marché!E149)/Marché!E149</f>
        <v>-1.716746754929906E-2</v>
      </c>
    </row>
    <row r="27" spans="1:8" x14ac:dyDescent="0.25">
      <c r="A27" s="3">
        <v>39896</v>
      </c>
      <c r="D27" s="12">
        <f>('LFR Action solidaire'!E131-'LFR Action solidaire'!E130)/'LFR Action solidaire'!E130</f>
        <v>-1.4093318844874619E-2</v>
      </c>
      <c r="E27" s="12">
        <f>('Action planète durable'!E131-'Action planète durable'!E130)/'Action planète durable'!E130</f>
        <v>-2.5074037512339508E-2</v>
      </c>
      <c r="F27" s="12">
        <f>('DEXIA BONDS SUSTAINA'!E131-'DEXIA BONDS SUSTAINA'!E130)/'DEXIA BONDS SUSTAINA'!E130</f>
        <v>5.5045871559633672E-3</v>
      </c>
      <c r="G27" s="12"/>
      <c r="H27" s="12">
        <f>(Marché!E151-Marché!E150)/Marché!E150</f>
        <v>-5.0383429359733903E-2</v>
      </c>
    </row>
    <row r="28" spans="1:8" x14ac:dyDescent="0.25">
      <c r="A28" s="3">
        <v>39889</v>
      </c>
      <c r="D28" s="12">
        <f>('LFR Action solidaire'!E132-'LFR Action solidaire'!E131)/'LFR Action solidaire'!E131</f>
        <v>-8.3497545172171936E-3</v>
      </c>
      <c r="E28" s="12">
        <f>('Action planète durable'!E132-'Action planète durable'!E131)/'Action planète durable'!E131</f>
        <v>-1.7415957877683259E-2</v>
      </c>
      <c r="F28" s="12">
        <f>('DEXIA BONDS SUSTAINA'!E132-'DEXIA BONDS SUSTAINA'!E131)/'DEXIA BONDS SUSTAINA'!E131</f>
        <v>1.1759935117599317E-2</v>
      </c>
      <c r="G28" s="12"/>
      <c r="H28" s="12">
        <f>(Marché!E152-Marché!E151)/Marché!E151</f>
        <v>-1.9910913616116716E-2</v>
      </c>
    </row>
    <row r="29" spans="1:8" x14ac:dyDescent="0.25">
      <c r="A29" s="3">
        <v>39882</v>
      </c>
      <c r="D29" s="12">
        <f>('LFR Action solidaire'!E133-'LFR Action solidaire'!E132)/'LFR Action solidaire'!E132</f>
        <v>5.5606075915260483E-2</v>
      </c>
      <c r="E29" s="12">
        <f>('Action planète durable'!E133-'Action planète durable'!E132)/'Action planète durable'!E132</f>
        <v>5.5853256389117756E-2</v>
      </c>
      <c r="F29" s="12">
        <f>('DEXIA BONDS SUSTAINA'!E133-'DEXIA BONDS SUSTAINA'!E132)/'DEXIA BONDS SUSTAINA'!E132</f>
        <v>1.0921843687374784E-2</v>
      </c>
      <c r="G29" s="12"/>
      <c r="H29" s="12">
        <f>(Marché!E153-Marché!E152)/Marché!E152</f>
        <v>5.8782819090384034E-2</v>
      </c>
    </row>
    <row r="30" spans="1:8" x14ac:dyDescent="0.25">
      <c r="A30" s="3">
        <v>39875</v>
      </c>
      <c r="D30" s="12">
        <f>('LFR Action solidaire'!E134-'LFR Action solidaire'!E133)/'LFR Action solidaire'!E133</f>
        <v>4.916725161125636E-2</v>
      </c>
      <c r="E30" s="12">
        <f>('Action planète durable'!E134-'Action planète durable'!E133)/'Action planète durable'!E133</f>
        <v>6.4024985360140563E-2</v>
      </c>
      <c r="F30" s="12">
        <f>('DEXIA BONDS SUSTAINA'!E134-'DEXIA BONDS SUSTAINA'!E133)/'DEXIA BONDS SUSTAINA'!E133</f>
        <v>7.6320745366240065E-3</v>
      </c>
      <c r="G30" s="12"/>
      <c r="H30" s="12">
        <f>(Marché!E154-Marché!E153)/Marché!E153</f>
        <v>5.0923090384110505E-2</v>
      </c>
    </row>
    <row r="31" spans="1:8" x14ac:dyDescent="0.25">
      <c r="A31" s="3">
        <v>39868</v>
      </c>
      <c r="D31" s="12">
        <f>('LFR Action solidaire'!E135-'LFR Action solidaire'!E134)/'LFR Action solidaire'!E134</f>
        <v>3.9762187148374505E-2</v>
      </c>
      <c r="E31" s="12">
        <f>('Action planète durable'!E135-'Action planète durable'!E134)/'Action planète durable'!E134</f>
        <v>5.5035773252614203E-2</v>
      </c>
      <c r="F31" s="12">
        <f>('DEXIA BONDS SUSTAINA'!E135-'DEXIA BONDS SUSTAINA'!E134)/'DEXIA BONDS SUSTAINA'!E134</f>
        <v>-4.5248868778279931E-3</v>
      </c>
      <c r="G31" s="12"/>
      <c r="H31" s="12">
        <f>(Marché!E155-Marché!E154)/Marché!E154</f>
        <v>3.5114870192519736E-2</v>
      </c>
    </row>
    <row r="32" spans="1:8" x14ac:dyDescent="0.25">
      <c r="A32" s="3">
        <v>39861</v>
      </c>
      <c r="D32" s="12">
        <f>('LFR Action solidaire'!E136-'LFR Action solidaire'!E135)/'LFR Action solidaire'!E135</f>
        <v>-2.8633684795484022E-2</v>
      </c>
      <c r="E32" s="12">
        <f>('Action planète durable'!E136-'Action planète durable'!E135)/'Action planète durable'!E135</f>
        <v>-2.6256303251608382E-2</v>
      </c>
      <c r="F32" s="12">
        <f>('DEXIA BONDS SUSTAINA'!E136-'DEXIA BONDS SUSTAINA'!E135)/'DEXIA BONDS SUSTAINA'!E135</f>
        <v>-3.3596837944664367E-3</v>
      </c>
      <c r="G32" s="12"/>
      <c r="H32" s="12">
        <f>(Marché!E156-Marché!E155)/Marché!E155</f>
        <v>8.8475896232435673E-4</v>
      </c>
    </row>
    <row r="33" spans="1:8" x14ac:dyDescent="0.25">
      <c r="A33" s="3">
        <v>39854</v>
      </c>
      <c r="D33" s="12">
        <f>('LFR Action solidaire'!E137-'LFR Action solidaire'!E136)/'LFR Action solidaire'!E136</f>
        <v>-4.155187209249794E-3</v>
      </c>
      <c r="E33" s="12">
        <f>('Action planète durable'!E137-'Action planète durable'!E136)/'Action planète durable'!E136</f>
        <v>-1.4642857142857148E-2</v>
      </c>
      <c r="F33" s="12">
        <f>('DEXIA BONDS SUSTAINA'!E137-'DEXIA BONDS SUSTAINA'!E136)/'DEXIA BONDS SUSTAINA'!E136</f>
        <v>-6.147134642078173E-3</v>
      </c>
      <c r="G33" s="12"/>
      <c r="H33" s="12">
        <f>(Marché!E157-Marché!E156)/Marché!E156</f>
        <v>-2.8268350792270253E-3</v>
      </c>
    </row>
    <row r="34" spans="1:8" x14ac:dyDescent="0.25">
      <c r="A34" s="3">
        <v>39847</v>
      </c>
      <c r="D34" s="12">
        <f>('LFR Action solidaire'!E138-'LFR Action solidaire'!E137)/'LFR Action solidaire'!E137</f>
        <v>-1.0385958546872881E-2</v>
      </c>
      <c r="E34" s="12">
        <f>('Action planète durable'!E138-'Action planète durable'!E137)/'Action planète durable'!E137</f>
        <v>-3.2620514679231553E-3</v>
      </c>
      <c r="F34" s="12">
        <f>('DEXIA BONDS SUSTAINA'!E138-'DEXIA BONDS SUSTAINA'!E137)/'DEXIA BONDS SUSTAINA'!E137</f>
        <v>1.6859537110933877E-2</v>
      </c>
      <c r="G34" s="12"/>
      <c r="H34" s="12">
        <f>(Marché!E158-Marché!E157)/Marché!E157</f>
        <v>-3.6848292928047942E-2</v>
      </c>
    </row>
    <row r="35" spans="1:8" x14ac:dyDescent="0.25">
      <c r="A35" s="3">
        <v>39840</v>
      </c>
      <c r="D35" s="12">
        <f>('LFR Action solidaire'!E139-'LFR Action solidaire'!E138)/'LFR Action solidaire'!E138</f>
        <v>6.2373968835930223E-2</v>
      </c>
      <c r="E35" s="12">
        <f>('Action planète durable'!E139-'Action planète durable'!E138)/'Action planète durable'!E138</f>
        <v>9.8909090909090863E-2</v>
      </c>
      <c r="F35" s="12">
        <f>('DEXIA BONDS SUSTAINA'!E139-'DEXIA BONDS SUSTAINA'!E138)/'DEXIA BONDS SUSTAINA'!E138</f>
        <v>7.3579907779848909E-3</v>
      </c>
      <c r="G35" s="12"/>
      <c r="H35" s="12">
        <f>(Marché!E159-Marché!E158)/Marché!E158</f>
        <v>0.11116142400811127</v>
      </c>
    </row>
    <row r="36" spans="1:8" x14ac:dyDescent="0.25">
      <c r="A36" s="3">
        <v>39833</v>
      </c>
      <c r="D36" s="12">
        <f>('LFR Action solidaire'!E140-'LFR Action solidaire'!E139)/'LFR Action solidaire'!E139</f>
        <v>6.1300202752254E-2</v>
      </c>
      <c r="E36" s="12">
        <f>('Action planète durable'!E140-'Action planète durable'!E139)/'Action planète durable'!E139</f>
        <v>1.1581733951025857E-2</v>
      </c>
      <c r="F36" s="12">
        <f>('DEXIA BONDS SUSTAINA'!E140-'DEXIA BONDS SUSTAINA'!E139)/'DEXIA BONDS SUSTAINA'!E139</f>
        <v>2.2399688352161061E-3</v>
      </c>
      <c r="G36" s="12"/>
      <c r="H36" s="12">
        <f>(Marché!E160-Marché!E159)/Marché!E159</f>
        <v>5.1630507003074068E-2</v>
      </c>
    </row>
    <row r="37" spans="1:8" x14ac:dyDescent="0.25">
      <c r="A37" s="3">
        <v>39826</v>
      </c>
      <c r="D37" s="12">
        <f>('LFR Action solidaire'!E141-'LFR Action solidaire'!E140)/'LFR Action solidaire'!E140</f>
        <v>-5.849117957889597E-2</v>
      </c>
      <c r="E37" s="12">
        <f>('Action planète durable'!E141-'Action planète durable'!E140)/'Action planète durable'!E140</f>
        <v>-2.0117762512266994E-2</v>
      </c>
      <c r="F37" s="12">
        <f>('DEXIA BONDS SUSTAINA'!E141-'DEXIA BONDS SUSTAINA'!E140)/'DEXIA BONDS SUSTAINA'!E140</f>
        <v>1.0688951511029E-3</v>
      </c>
      <c r="G37" s="12"/>
      <c r="H37" s="12">
        <f>(Marché!E161-Marché!E160)/Marché!E160</f>
        <v>-4.6547381367568794E-2</v>
      </c>
    </row>
    <row r="38" spans="1:8" x14ac:dyDescent="0.25">
      <c r="A38" s="3">
        <v>39819</v>
      </c>
      <c r="D38" s="12">
        <f>('LFR Action solidaire'!E142-'LFR Action solidaire'!E141)/'LFR Action solidaire'!E141</f>
        <v>-2.22337348357293E-2</v>
      </c>
      <c r="E38" s="12">
        <f>('Action planète durable'!E142-'Action planète durable'!E141)/'Action planète durable'!E141</f>
        <v>-1.8527791687531287E-2</v>
      </c>
      <c r="F38" s="12">
        <f>('DEXIA BONDS SUSTAINA'!E142-'DEXIA BONDS SUSTAINA'!E141)/'DEXIA BONDS SUSTAINA'!E141</f>
        <v>-1.5530964861191672E-3</v>
      </c>
      <c r="G38" s="12"/>
      <c r="H38" s="12">
        <f>(Marché!E162-Marché!E161)/Marché!E161</f>
        <v>-3.7073196591315749E-2</v>
      </c>
    </row>
    <row r="39" spans="1:8" x14ac:dyDescent="0.25">
      <c r="A39" s="3">
        <v>39812</v>
      </c>
      <c r="D39" s="12">
        <f>('LFR Action solidaire'!E143-'LFR Action solidaire'!E142)/'LFR Action solidaire'!E142</f>
        <v>3.0127752266572341E-2</v>
      </c>
      <c r="E39" s="12">
        <f>('Action planète durable'!E143-'Action planète durable'!E142)/'Action planète durable'!E142</f>
        <v>1.0374149659863937E-2</v>
      </c>
      <c r="F39" s="12">
        <f>('DEXIA BONDS SUSTAINA'!E143-'DEXIA BONDS SUSTAINA'!E142)/'DEXIA BONDS SUSTAINA'!E142</f>
        <v>-1.0888586428154818E-2</v>
      </c>
      <c r="G39" s="12"/>
      <c r="H39" s="12">
        <f>(Marché!E163-Marché!E162)/Marché!E162</f>
        <v>5.2974937032907954E-2</v>
      </c>
    </row>
    <row r="40" spans="1:8" x14ac:dyDescent="0.25">
      <c r="A40" s="3">
        <v>39805</v>
      </c>
      <c r="D40" s="12">
        <f>('LFR Action solidaire'!E144-'LFR Action solidaire'!E143)/'LFR Action solidaire'!E143</f>
        <v>-1.1144289980139915E-3</v>
      </c>
      <c r="E40" s="12">
        <f>('Action planète durable'!E144-'Action planète durable'!E143)/'Action planète durable'!E143</f>
        <v>1.9357010604275471E-2</v>
      </c>
      <c r="F40" s="12">
        <f>('DEXIA BONDS SUSTAINA'!E144-'DEXIA BONDS SUSTAINA'!E143)/'DEXIA BONDS SUSTAINA'!E143</f>
        <v>-1.0811873402791373E-3</v>
      </c>
      <c r="G40" s="12"/>
      <c r="H40" s="12">
        <f>(Marché!E164-Marché!E163)/Marché!E163</f>
        <v>5.3590568060022234E-3</v>
      </c>
    </row>
    <row r="41" spans="1:8" x14ac:dyDescent="0.25">
      <c r="A41" s="3">
        <v>39798</v>
      </c>
      <c r="D41" s="12">
        <f>('LFR Action solidaire'!E145-'LFR Action solidaire'!E144)/'LFR Action solidaire'!E144</f>
        <v>-3.1710840616194357E-2</v>
      </c>
      <c r="E41" s="12">
        <f>('Action planète durable'!E145-'Action planète durable'!E144)/'Action planète durable'!E144</f>
        <v>-2.5924702774108327E-2</v>
      </c>
      <c r="F41" s="12">
        <f>('DEXIA BONDS SUSTAINA'!E145-'DEXIA BONDS SUSTAINA'!E144)/'DEXIA BONDS SUSTAINA'!E144</f>
        <v>1.5349798287907137E-2</v>
      </c>
      <c r="G41" s="12"/>
      <c r="H41" s="12">
        <f>(Marché!E165-Marché!E164)/Marché!E164</f>
        <v>-4.5959228248998986E-2</v>
      </c>
    </row>
    <row r="42" spans="1:8" x14ac:dyDescent="0.25">
      <c r="A42" s="3">
        <v>39791</v>
      </c>
      <c r="D42" s="12">
        <f>('LFR Action solidaire'!E146-'LFR Action solidaire'!E145)/'LFR Action solidaire'!E145</f>
        <v>4.475892224060465E-3</v>
      </c>
      <c r="E42" s="12">
        <f>('Action planète durable'!E146-'Action planète durable'!E145)/'Action planète durable'!E145</f>
        <v>-3.5599254110866394E-3</v>
      </c>
      <c r="F42" s="12">
        <f>('DEXIA BONDS SUSTAINA'!E146-'DEXIA BONDS SUSTAINA'!E145)/'DEXIA BONDS SUSTAINA'!E145</f>
        <v>-1.3276480279096855E-2</v>
      </c>
      <c r="G42" s="12"/>
      <c r="H42" s="12">
        <f>(Marché!E166-Marché!E165)/Marché!E165</f>
        <v>9.8526866627601413E-3</v>
      </c>
    </row>
    <row r="43" spans="1:8" x14ac:dyDescent="0.25">
      <c r="A43" s="3">
        <v>39784</v>
      </c>
      <c r="D43" s="12">
        <f>('LFR Action solidaire'!E147-'LFR Action solidaire'!E146)/'LFR Action solidaire'!E146</f>
        <v>-6.3530346034501245E-3</v>
      </c>
      <c r="E43" s="12">
        <f>('Action planète durable'!E147-'Action planète durable'!E146)/'Action planète durable'!E146</f>
        <v>-1.7182715209254816E-2</v>
      </c>
      <c r="F43" s="12">
        <f>('DEXIA BONDS SUSTAINA'!E147-'DEXIA BONDS SUSTAINA'!E146)/'DEXIA BONDS SUSTAINA'!E146</f>
        <v>-8.151640149283032E-3</v>
      </c>
      <c r="G43" s="12"/>
      <c r="H43" s="12">
        <f>(Marché!E167-Marché!E166)/Marché!E166</f>
        <v>1.2226060671488849E-2</v>
      </c>
    </row>
    <row r="44" spans="1:8" x14ac:dyDescent="0.25">
      <c r="A44" s="3">
        <v>39777</v>
      </c>
      <c r="D44" s="12">
        <f>('LFR Action solidaire'!E148-'LFR Action solidaire'!E147)/'LFR Action solidaire'!E147</f>
        <v>1.0300886527446885E-2</v>
      </c>
      <c r="E44" s="12">
        <f>('Action planète durable'!E148-'Action planète durable'!E147)/'Action planète durable'!E147</f>
        <v>1.921412497836246E-2</v>
      </c>
      <c r="F44" s="12">
        <f>('DEXIA BONDS SUSTAINA'!E148-'DEXIA BONDS SUSTAINA'!E147)/'DEXIA BONDS SUSTAINA'!E147</f>
        <v>-3.9607881968503855E-4</v>
      </c>
      <c r="G44" s="12"/>
      <c r="H44" s="12">
        <f>(Marché!E168-Marché!E167)/Marché!E167</f>
        <v>5.9396524907790002E-2</v>
      </c>
    </row>
    <row r="45" spans="1:8" x14ac:dyDescent="0.25">
      <c r="A45" s="3">
        <v>39770</v>
      </c>
      <c r="D45" s="12">
        <f>('LFR Action solidaire'!E149-'LFR Action solidaire'!E148)/'LFR Action solidaire'!E148</f>
        <v>0.11315060867527066</v>
      </c>
      <c r="E45" s="12">
        <f>('Action planète durable'!E149-'Action planète durable'!E148)/'Action planète durable'!E148</f>
        <v>9.1032608695652037E-2</v>
      </c>
      <c r="F45" s="12">
        <f>('DEXIA BONDS SUSTAINA'!E149-'DEXIA BONDS SUSTAINA'!E148)/'DEXIA BONDS SUSTAINA'!E148</f>
        <v>-2.3675086676572567E-2</v>
      </c>
      <c r="G45" s="12"/>
      <c r="H45" s="12">
        <f>(Marché!E169-Marché!E168)/Marché!E168</f>
        <v>7.5781472843504019E-2</v>
      </c>
    </row>
    <row r="46" spans="1:8" x14ac:dyDescent="0.25">
      <c r="A46" s="3">
        <v>39763</v>
      </c>
      <c r="D46" s="12">
        <f>('LFR Action solidaire'!E150-'LFR Action solidaire'!E149)/'LFR Action solidaire'!E149</f>
        <v>-0.17014752523457954</v>
      </c>
      <c r="E46" s="12">
        <f>('Action planète durable'!E150-'Action planète durable'!E149)/'Action planète durable'!E149</f>
        <v>-0.12344333748443327</v>
      </c>
      <c r="F46" s="12">
        <f>('DEXIA BONDS SUSTAINA'!E150-'DEXIA BONDS SUSTAINA'!E149)/'DEXIA BONDS SUSTAINA'!E149</f>
        <v>9.3344155844156014E-3</v>
      </c>
      <c r="G46" s="12"/>
      <c r="H46" s="12">
        <f>(Marché!E170-Marché!E169)/Marché!E169</f>
        <v>-0.10244012758225383</v>
      </c>
    </row>
    <row r="47" spans="1:8" x14ac:dyDescent="0.25">
      <c r="A47" s="3">
        <v>39756</v>
      </c>
      <c r="D47" s="12">
        <f>('LFR Action solidaire'!E151-'LFR Action solidaire'!E150)/'LFR Action solidaire'!E150</f>
        <v>0.17390339052935386</v>
      </c>
      <c r="E47" s="12">
        <f>('Action planète durable'!E151-'Action planète durable'!E150)/'Action planète durable'!E150</f>
        <v>9.9094299413958406E-2</v>
      </c>
      <c r="F47" s="12">
        <f>('DEXIA BONDS SUSTAINA'!E151-'DEXIA BONDS SUSTAINA'!E150)/'DEXIA BONDS SUSTAINA'!E150</f>
        <v>-6.7350221149980061E-3</v>
      </c>
      <c r="G47" s="12"/>
      <c r="H47" s="12">
        <f>(Marché!E171-Marché!E170)/Marché!E170</f>
        <v>3.0461792432338455E-2</v>
      </c>
    </row>
    <row r="48" spans="1:8" x14ac:dyDescent="0.25">
      <c r="A48" s="3">
        <v>39749</v>
      </c>
      <c r="D48" s="12">
        <f>('LFR Action solidaire'!E152-'LFR Action solidaire'!E151)/'LFR Action solidaire'!E151</f>
        <v>8.3391872906084533E-2</v>
      </c>
      <c r="E48" s="12">
        <f>('Action planète durable'!E152-'Action planète durable'!E151)/'Action planète durable'!E151</f>
        <v>4.3787364679269573E-2</v>
      </c>
      <c r="F48" s="12">
        <f>('DEXIA BONDS SUSTAINA'!E152-'DEXIA BONDS SUSTAINA'!E151)/'DEXIA BONDS SUSTAINA'!E151</f>
        <v>-1.1537293796174481E-2</v>
      </c>
      <c r="G48" s="12"/>
      <c r="H48" s="12">
        <f>(Marché!E172-Marché!E171)/Marché!E171</f>
        <v>7.2461446362172374E-2</v>
      </c>
    </row>
    <row r="49" spans="1:8" x14ac:dyDescent="0.25">
      <c r="A49" s="3">
        <v>39742</v>
      </c>
      <c r="D49" s="12">
        <f>('LFR Action solidaire'!E153-'LFR Action solidaire'!E152)/'LFR Action solidaire'!E152</f>
        <v>-5.8605683504373886E-4</v>
      </c>
      <c r="E49" s="12">
        <f>('Action planète durable'!E153-'Action planète durable'!E152)/'Action planète durable'!E152</f>
        <v>4.9535603715171427E-3</v>
      </c>
      <c r="F49" s="12">
        <f>('DEXIA BONDS SUSTAINA'!E153-'DEXIA BONDS SUSTAINA'!E152)/'DEXIA BONDS SUSTAINA'!E152</f>
        <v>2.6620251868536851E-2</v>
      </c>
      <c r="G49" s="12"/>
      <c r="H49" s="12">
        <f>(Marché!E173-Marché!E172)/Marché!E172</f>
        <v>-2.0606155902354682E-2</v>
      </c>
    </row>
    <row r="50" spans="1:8" x14ac:dyDescent="0.25">
      <c r="A50" s="3">
        <v>39735</v>
      </c>
      <c r="D50" s="12">
        <f>('LFR Action solidaire'!E154-'LFR Action solidaire'!E153)/'LFR Action solidaire'!E153</f>
        <v>0.10688708671241418</v>
      </c>
      <c r="E50" s="12">
        <f>('Action planète durable'!E154-'Action planète durable'!E153)/'Action planète durable'!E153</f>
        <v>7.7942082563154685E-2</v>
      </c>
      <c r="F50" s="12">
        <f>('DEXIA BONDS SUSTAINA'!E154-'DEXIA BONDS SUSTAINA'!E153)/'DEXIA BONDS SUSTAINA'!E153</f>
        <v>-1.4760147601475914E-2</v>
      </c>
      <c r="G50" s="12"/>
      <c r="H50" s="12">
        <f>(Marché!E174-Marché!E173)/Marché!E173</f>
        <v>0.15188562621413781</v>
      </c>
    </row>
    <row r="51" spans="1:8" x14ac:dyDescent="0.25">
      <c r="A51" s="3">
        <v>39728</v>
      </c>
      <c r="D51" s="12">
        <f>('LFR Action solidaire'!E155-'LFR Action solidaire'!E154)/'LFR Action solidaire'!E154</f>
        <v>5.1726275685607032E-2</v>
      </c>
      <c r="E51" s="12">
        <f>('Action planète durable'!E155-'Action planète durable'!E154)/'Action planète durable'!E154</f>
        <v>5.2157759359816966E-2</v>
      </c>
      <c r="F51" s="12">
        <f>('DEXIA BONDS SUSTAINA'!E155-'DEXIA BONDS SUSTAINA'!E154)/'DEXIA BONDS SUSTAINA'!E154</f>
        <v>-5.4661402976010345E-3</v>
      </c>
      <c r="G51" s="12"/>
      <c r="H51" s="12">
        <f>(Marché!E175-Marché!E174)/Marché!E174</f>
        <v>2.5805777204780635E-2</v>
      </c>
    </row>
    <row r="52" spans="1:8" x14ac:dyDescent="0.25">
      <c r="A52" s="3">
        <v>39721</v>
      </c>
      <c r="D52" s="12">
        <f>('LFR Action solidaire'!E156-'LFR Action solidaire'!E155)/'LFR Action solidaire'!E155</f>
        <v>-1.8058860094741936E-2</v>
      </c>
      <c r="E52" s="12">
        <f>('Action planète durable'!E156-'Action planète durable'!E155)/'Action planète durable'!E155</f>
        <v>2.2680972429716173E-2</v>
      </c>
      <c r="F52" s="12">
        <f>('DEXIA BONDS SUSTAINA'!E156-'DEXIA BONDS SUSTAINA'!E155)/'DEXIA BONDS SUSTAINA'!E155</f>
        <v>2.0254452926208599E-2</v>
      </c>
      <c r="G52" s="12"/>
      <c r="H52" s="12">
        <f>(Marché!E176-Marché!E175)/Marché!E175</f>
        <v>1.3587141129638004E-4</v>
      </c>
    </row>
    <row r="53" spans="1:8" x14ac:dyDescent="0.25">
      <c r="A53" s="3">
        <v>39714</v>
      </c>
      <c r="D53" s="12">
        <f>('LFR Action solidaire'!E157-'LFR Action solidaire'!E156)/'LFR Action solidaire'!E156</f>
        <v>5.4125145981816301E-2</v>
      </c>
      <c r="E53" s="12">
        <f>('Action planète durable'!E157-'Action planète durable'!E156)/'Action planète durable'!E156</f>
        <v>3.6786188579017214E-2</v>
      </c>
      <c r="F53" s="12">
        <f>('DEXIA BONDS SUSTAINA'!E157-'DEXIA BONDS SUSTAINA'!E156)/'DEXIA BONDS SUSTAINA'!E156</f>
        <v>6.6839584996009754E-3</v>
      </c>
      <c r="G53" s="12"/>
      <c r="H53" s="12">
        <f>(Marché!E177-Marché!E176)/Marché!E176</f>
        <v>3.1956010813894931E-2</v>
      </c>
    </row>
    <row r="54" spans="1:8" x14ac:dyDescent="0.25">
      <c r="A54" s="3">
        <v>39707</v>
      </c>
      <c r="D54" s="12">
        <f>('LFR Action solidaire'!E158-'LFR Action solidaire'!E157)/'LFR Action solidaire'!E157</f>
        <v>6.160695796231104E-2</v>
      </c>
      <c r="E54" s="12">
        <f>('Action planète durable'!E158-'Action planète durable'!E157)/'Action planète durable'!E157</f>
        <v>4.9058537210196144E-2</v>
      </c>
      <c r="F54" s="12">
        <f>('DEXIA BONDS SUSTAINA'!E158-'DEXIA BONDS SUSTAINA'!E157)/'DEXIA BONDS SUSTAINA'!E157</f>
        <v>-2.9729461896740796E-4</v>
      </c>
      <c r="G54" s="12"/>
      <c r="H54" s="12">
        <f>(Marché!E178-Marché!E177)/Marché!E177</f>
        <v>4.6471062548338882E-2</v>
      </c>
    </row>
    <row r="55" spans="1:8" x14ac:dyDescent="0.25">
      <c r="A55" s="3">
        <v>39700</v>
      </c>
      <c r="D55" s="12">
        <f>('LFR Action solidaire'!E159-'LFR Action solidaire'!E158)/'LFR Action solidaire'!E158</f>
        <v>-2.4675704671803331E-2</v>
      </c>
      <c r="E55" s="12">
        <f>('Action planète durable'!E159-'Action planète durable'!E158)/'Action planète durable'!E158</f>
        <v>-1.9413919413919453E-2</v>
      </c>
      <c r="F55" s="12">
        <f>('DEXIA BONDS SUSTAINA'!E159-'DEXIA BONDS SUSTAINA'!E158)/'DEXIA BONDS SUSTAINA'!E158</f>
        <v>2.3790642347344283E-3</v>
      </c>
      <c r="G55" s="12"/>
      <c r="H55" s="12">
        <f>(Marché!E179-Marché!E178)/Marché!E178</f>
        <v>-2.8411932130894955E-2</v>
      </c>
    </row>
    <row r="57" spans="1:8" x14ac:dyDescent="0.25">
      <c r="D57" t="str">
        <f t="shared" ref="D57:F57" si="0">D4</f>
        <v>LFR Actions Solidaires</v>
      </c>
      <c r="E57" t="str">
        <f t="shared" si="0"/>
        <v>Action Planète Durable</v>
      </c>
      <c r="F57" t="str">
        <f t="shared" si="0"/>
        <v>Dexia Bonds Subs</v>
      </c>
      <c r="H57" t="str">
        <f>H4</f>
        <v>Marché</v>
      </c>
    </row>
    <row r="58" spans="1:8" x14ac:dyDescent="0.25">
      <c r="C58" t="s">
        <v>16</v>
      </c>
      <c r="D58" s="13">
        <f>AVERAGE(D5:D55)</f>
        <v>6.9061223017028569E-3</v>
      </c>
      <c r="E58" s="13">
        <f>AVERAGE(E5:E55)</f>
        <v>3.7384424237713997E-3</v>
      </c>
      <c r="F58" s="13">
        <f>AVERAGE(F5:F55)</f>
        <v>-1.2277752699742996E-3</v>
      </c>
      <c r="G58" s="13"/>
      <c r="H58" s="13">
        <f>AVERAGE(H5:H55)</f>
        <v>5.6667218018077508E-3</v>
      </c>
    </row>
    <row r="59" spans="1:8" x14ac:dyDescent="0.25">
      <c r="C59" t="s">
        <v>17</v>
      </c>
      <c r="D59" s="13">
        <f>VAR(D5:D55)</f>
        <v>2.6699604706794068E-3</v>
      </c>
      <c r="E59" s="13">
        <f>VAR(E5:E55)</f>
        <v>1.8167029866444074E-3</v>
      </c>
      <c r="F59" s="13">
        <f>VAR(F5:F55)</f>
        <v>8.6113013267697291E-5</v>
      </c>
      <c r="G59" s="13"/>
      <c r="H59" s="13">
        <f>VAR(H5:H55)</f>
        <v>2.1021669066452493E-3</v>
      </c>
    </row>
    <row r="60" spans="1:8" x14ac:dyDescent="0.25">
      <c r="C60" t="s">
        <v>18</v>
      </c>
      <c r="D60" s="13">
        <f>STDEV(D5:D55)</f>
        <v>5.1671660227627744E-2</v>
      </c>
      <c r="E60" s="13">
        <f>STDEV(E5:E55)</f>
        <v>4.2622798906740124E-2</v>
      </c>
      <c r="F60" s="13">
        <f>STDEV(F5:F55)</f>
        <v>9.2797097620398294E-3</v>
      </c>
      <c r="G60" s="13"/>
      <c r="H60" s="13">
        <f>STDEV(H5:H55)</f>
        <v>4.5849393743486393E-2</v>
      </c>
    </row>
    <row r="62" spans="1:8" x14ac:dyDescent="0.25">
      <c r="D62" s="17"/>
    </row>
    <row r="63" spans="1:8" x14ac:dyDescent="0.25">
      <c r="B63" s="24" t="s">
        <v>28</v>
      </c>
      <c r="C63" s="24"/>
      <c r="D63" s="20">
        <f>55-5</f>
        <v>50</v>
      </c>
    </row>
    <row r="64" spans="1:8" x14ac:dyDescent="0.25">
      <c r="B64" s="10"/>
      <c r="C64" s="10"/>
    </row>
    <row r="65" spans="1:8" x14ac:dyDescent="0.25">
      <c r="C65" t="s">
        <v>26</v>
      </c>
      <c r="D65" s="12">
        <f>D58*$D63</f>
        <v>0.34530611508514286</v>
      </c>
      <c r="E65" s="12">
        <f t="shared" ref="E65:H65" si="1">E58*$D63</f>
        <v>0.18692212118856999</v>
      </c>
      <c r="F65" s="12">
        <f t="shared" si="1"/>
        <v>-6.1388763498714978E-2</v>
      </c>
      <c r="G65" s="12"/>
      <c r="H65" s="12">
        <f t="shared" si="1"/>
        <v>0.28333609009038752</v>
      </c>
    </row>
    <row r="66" spans="1:8" x14ac:dyDescent="0.25">
      <c r="C66" t="s">
        <v>27</v>
      </c>
      <c r="D66" s="12">
        <f>D60*SQRT($D63)</f>
        <v>0.36537381342122804</v>
      </c>
      <c r="E66" s="12">
        <f t="shared" ref="E66:H66" si="2">E60*SQRT($D63)</f>
        <v>0.30138870140106505</v>
      </c>
      <c r="F66" s="12">
        <f t="shared" si="2"/>
        <v>6.5617457001813664E-2</v>
      </c>
      <c r="G66" s="12"/>
      <c r="H66" s="12">
        <f t="shared" si="2"/>
        <v>0.32420417229311294</v>
      </c>
    </row>
    <row r="68" spans="1:8" x14ac:dyDescent="0.25">
      <c r="C68" t="s">
        <v>19</v>
      </c>
      <c r="D68">
        <f t="array" ref="D68:D72">LINEST(D5:D55,$H5:$H55,TRUE,TRUE)</f>
        <v>0.92043995955076696</v>
      </c>
      <c r="E68">
        <f t="array" ref="E68:E72">LINEST(E5:E55,$H5:$H55,TRUE,TRUE)</f>
        <v>0.79815396692582552</v>
      </c>
      <c r="F68">
        <f t="array" ref="F68:F72">LINEST(F5:F55,$H5:$H55,TRUE,TRUE)</f>
        <v>-6.3785852656133804E-2</v>
      </c>
      <c r="H68">
        <f t="array" ref="H68">LINEST(H5:H55,$H5:$H55,TRUE,TRUE)</f>
        <v>1.0000000000000002</v>
      </c>
    </row>
    <row r="69" spans="1:8" x14ac:dyDescent="0.25">
      <c r="C69" t="s">
        <v>20</v>
      </c>
      <c r="D69">
        <v>9.2899931226389204E-2</v>
      </c>
      <c r="E69">
        <v>6.8086854290489107E-2</v>
      </c>
      <c r="F69">
        <v>2.744021060489327E-2</v>
      </c>
    </row>
    <row r="70" spans="1:8" x14ac:dyDescent="0.25">
      <c r="C70" t="s">
        <v>21</v>
      </c>
      <c r="D70">
        <v>0.66704217313994285</v>
      </c>
      <c r="E70">
        <v>0.7371512693726977</v>
      </c>
      <c r="F70">
        <v>9.9322384918470577E-2</v>
      </c>
    </row>
    <row r="71" spans="1:8" x14ac:dyDescent="0.25">
      <c r="D71">
        <v>98.165785114866239</v>
      </c>
      <c r="E71">
        <v>137.4190094548257</v>
      </c>
      <c r="F71">
        <v>5.4034837543558982</v>
      </c>
    </row>
    <row r="72" spans="1:8" x14ac:dyDescent="0.25">
      <c r="D72">
        <v>8.9048811727986787E-2</v>
      </c>
      <c r="E72">
        <v>6.695924563390479E-2</v>
      </c>
      <c r="F72">
        <v>4.2764749251317973E-4</v>
      </c>
    </row>
    <row r="74" spans="1:8" x14ac:dyDescent="0.25">
      <c r="B74" t="s">
        <v>23</v>
      </c>
      <c r="C74" t="s">
        <v>22</v>
      </c>
      <c r="D74">
        <f>D68/D69</f>
        <v>9.907864811091553</v>
      </c>
      <c r="E74">
        <f t="shared" ref="E74:F74" si="3">E68/E69</f>
        <v>11.722585442419504</v>
      </c>
      <c r="F74">
        <f t="shared" si="3"/>
        <v>-2.3245394714557768</v>
      </c>
    </row>
    <row r="75" spans="1:8" x14ac:dyDescent="0.25">
      <c r="B75" s="14">
        <v>0.01</v>
      </c>
      <c r="C75" t="s">
        <v>24</v>
      </c>
      <c r="D75">
        <f>TINV($B75/2,61)</f>
        <v>2.9127293308955386</v>
      </c>
      <c r="E75">
        <f t="shared" ref="E75:H75" si="4">TINV($B75/2,61)</f>
        <v>2.9127293308955386</v>
      </c>
      <c r="F75">
        <f t="shared" si="4"/>
        <v>2.9127293308955386</v>
      </c>
      <c r="H75">
        <f t="shared" si="4"/>
        <v>2.9127293308955386</v>
      </c>
    </row>
    <row r="76" spans="1:8" s="10" customFormat="1" x14ac:dyDescent="0.25">
      <c r="B76" s="21"/>
      <c r="D76" s="10" t="str">
        <f>IF(D74&gt;D75,"accepté","rejeté")</f>
        <v>accepté</v>
      </c>
      <c r="E76" s="10" t="str">
        <f>IF(E74&gt;E75,"accepté","rejeté")</f>
        <v>accepté</v>
      </c>
      <c r="F76" s="22" t="str">
        <f>IF(F74&gt;F75,"accepté","rejeté")</f>
        <v>rejeté</v>
      </c>
    </row>
    <row r="78" spans="1:8" x14ac:dyDescent="0.25">
      <c r="A78" s="15"/>
      <c r="B78" s="24" t="s">
        <v>25</v>
      </c>
      <c r="C78" s="24"/>
      <c r="D78" s="14">
        <v>0.03</v>
      </c>
    </row>
    <row r="79" spans="1:8" x14ac:dyDescent="0.25">
      <c r="A79" s="15"/>
      <c r="B79" s="24" t="s">
        <v>32</v>
      </c>
      <c r="C79" s="24"/>
      <c r="D79" s="16">
        <f>H65</f>
        <v>0.28333609009038752</v>
      </c>
    </row>
    <row r="81" spans="2:8" x14ac:dyDescent="0.25">
      <c r="B81" s="24" t="s">
        <v>29</v>
      </c>
      <c r="C81" s="24"/>
      <c r="D81" s="16">
        <f>$D$78+($D$79-$D$78)*D68</f>
        <v>0.26318066051554573</v>
      </c>
      <c r="E81" s="16">
        <f t="shared" ref="E81:H81" si="5">$D$78+($D$79-$D$78)*E68</f>
        <v>0.23220120527112109</v>
      </c>
      <c r="F81" s="16">
        <f t="shared" si="5"/>
        <v>1.3840741485013502E-2</v>
      </c>
      <c r="G81" s="16"/>
      <c r="H81" s="16">
        <f t="shared" si="5"/>
        <v>0.28333609009038752</v>
      </c>
    </row>
    <row r="83" spans="2:8" x14ac:dyDescent="0.25">
      <c r="B83" s="24" t="s">
        <v>30</v>
      </c>
      <c r="C83" s="24"/>
      <c r="D83" s="12">
        <f>D68*$H$66</f>
        <v>0.29841047523166275</v>
      </c>
      <c r="E83" s="12">
        <f t="shared" ref="E83:H83" si="6">E68*$H$66</f>
        <v>0.2587648462096519</v>
      </c>
      <c r="F83" s="12">
        <f t="shared" si="6"/>
        <v>-2.0679639564392321E-2</v>
      </c>
      <c r="G83" s="12"/>
      <c r="H83" s="12">
        <f t="shared" si="6"/>
        <v>0.32420417229311299</v>
      </c>
    </row>
    <row r="84" spans="2:8" x14ac:dyDescent="0.25">
      <c r="B84" s="24" t="s">
        <v>31</v>
      </c>
      <c r="C84" s="24"/>
      <c r="D84" s="12">
        <f>SQRT(D66^2-D83^2)</f>
        <v>0.21082981716537047</v>
      </c>
      <c r="E84" s="12">
        <f>SQRT(E66^2-E83^2)</f>
        <v>0.15451829567502856</v>
      </c>
      <c r="F84" s="12">
        <f>SQRT(F66^2-F83^2)</f>
        <v>6.2273615366956851E-2</v>
      </c>
      <c r="G84" s="12"/>
      <c r="H84" s="12" t="e">
        <f>SQRT(H66^2-H83^2)</f>
        <v>#NUM!</v>
      </c>
    </row>
    <row r="86" spans="2:8" x14ac:dyDescent="0.25">
      <c r="C86" t="s">
        <v>33</v>
      </c>
      <c r="D86">
        <f>(D81-$D$78)/D66</f>
        <v>0.63819751703639205</v>
      </c>
      <c r="E86">
        <f t="shared" ref="E86:H86" si="7">(E81-$D$78)/E66</f>
        <v>0.67089842562494462</v>
      </c>
      <c r="F86">
        <f t="shared" si="7"/>
        <v>-0.24626462611222277</v>
      </c>
      <c r="H86">
        <f t="shared" si="7"/>
        <v>0.7814090987741712</v>
      </c>
    </row>
    <row r="87" spans="2:8" x14ac:dyDescent="0.25">
      <c r="C87" t="s">
        <v>34</v>
      </c>
      <c r="D87">
        <f>(D81-$D$78)/D68</f>
        <v>0.25333609009038749</v>
      </c>
      <c r="E87">
        <f t="shared" ref="E87:F87" si="8">(E81-$D$78)/E68</f>
        <v>0.25333609009038749</v>
      </c>
      <c r="F87">
        <f t="shared" si="8"/>
        <v>0.25333609009038749</v>
      </c>
      <c r="H87">
        <f>(H81-$D$78)/H68</f>
        <v>0.25333609009038743</v>
      </c>
    </row>
    <row r="88" spans="2:8" x14ac:dyDescent="0.25">
      <c r="C88" t="s">
        <v>35</v>
      </c>
      <c r="D88" s="23">
        <f>D81-(D78+D68*(H81-D78))</f>
        <v>0</v>
      </c>
      <c r="E88">
        <f t="shared" ref="E88:H88" si="9">E81-(E78+E68*(I81-E78))</f>
        <v>0.23220120527112109</v>
      </c>
      <c r="F88">
        <f t="shared" si="9"/>
        <v>1.3840741485013502E-2</v>
      </c>
      <c r="H88">
        <f t="shared" si="9"/>
        <v>0.28333609009038752</v>
      </c>
    </row>
  </sheetData>
  <mergeCells count="7">
    <mergeCell ref="B83:C83"/>
    <mergeCell ref="B84:C84"/>
    <mergeCell ref="C2:F2"/>
    <mergeCell ref="B63:C63"/>
    <mergeCell ref="B78:C78"/>
    <mergeCell ref="B79:C79"/>
    <mergeCell ref="B81:C8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opLeftCell="A66" workbookViewId="0">
      <selection activeCell="A79" sqref="A79:A81"/>
    </sheetView>
  </sheetViews>
  <sheetFormatPr defaultColWidth="11.42578125" defaultRowHeight="15" x14ac:dyDescent="0.25"/>
  <cols>
    <col min="2" max="2" width="14.7109375" customWidth="1"/>
    <col min="3" max="3" width="16.140625" bestFit="1" customWidth="1"/>
    <col min="4" max="4" width="18.7109375" bestFit="1" customWidth="1"/>
    <col min="5" max="5" width="19.7109375" bestFit="1" customWidth="1"/>
    <col min="6" max="6" width="15.140625" bestFit="1" customWidth="1"/>
    <col min="7" max="7" width="7.7109375" customWidth="1"/>
    <col min="8" max="8" width="9.7109375" customWidth="1"/>
  </cols>
  <sheetData>
    <row r="2" spans="1:8" x14ac:dyDescent="0.25">
      <c r="C2" s="25" t="s">
        <v>12</v>
      </c>
      <c r="D2" s="25"/>
      <c r="E2" s="25"/>
      <c r="F2" s="25"/>
      <c r="G2" s="9"/>
    </row>
    <row r="4" spans="1:8" x14ac:dyDescent="0.25">
      <c r="D4" t="s">
        <v>0</v>
      </c>
      <c r="E4" t="s">
        <v>14</v>
      </c>
      <c r="F4" t="s">
        <v>15</v>
      </c>
      <c r="H4" t="s">
        <v>13</v>
      </c>
    </row>
    <row r="5" spans="1:8" x14ac:dyDescent="0.25">
      <c r="A5" s="3">
        <v>40421</v>
      </c>
      <c r="D5" s="12">
        <f>('LFR Action solidaire'!E56-'LFR Action solidaire'!E55)/'LFR Action solidaire'!E55</f>
        <v>4.3854556256160318E-2</v>
      </c>
      <c r="E5" s="12">
        <f>('Action planète durable'!E56-'Action planète durable'!E55)/'Action planète durable'!E55</f>
        <v>4.3339299411915118E-2</v>
      </c>
      <c r="F5" s="12">
        <f>('DEXIA BONDS SUSTAINA'!E56-'DEXIA BONDS SUSTAINA'!E55)/'DEXIA BONDS SUSTAINA'!E55</f>
        <v>-1.1349957007738548E-2</v>
      </c>
      <c r="G5" s="12"/>
      <c r="H5" s="12">
        <f>(Marché!E76-Marché!E75)/Marché!E75</f>
        <v>4.4813074501241841E-2</v>
      </c>
    </row>
    <row r="6" spans="1:8" x14ac:dyDescent="0.25">
      <c r="A6" s="3">
        <v>40414</v>
      </c>
      <c r="D6" s="12">
        <f>('LFR Action solidaire'!E57-'LFR Action solidaire'!E56)/'LFR Action solidaire'!E56</f>
        <v>2.0630958078410488E-2</v>
      </c>
      <c r="E6" s="12">
        <f>('Action planète durable'!E57-'Action planète durable'!E56)/'Action planète durable'!E56</f>
        <v>1.5194216395049564E-2</v>
      </c>
      <c r="F6" s="12">
        <f>('DEXIA BONDS SUSTAINA'!E57-'DEXIA BONDS SUSTAINA'!E56)/'DEXIA BONDS SUSTAINA'!E56</f>
        <v>-8.7841363715429211E-3</v>
      </c>
      <c r="G6" s="12"/>
      <c r="H6" s="12">
        <f>(Marché!E77-Marché!E76)/Marché!E76</f>
        <v>1.4286904049849045E-2</v>
      </c>
    </row>
    <row r="7" spans="1:8" x14ac:dyDescent="0.25">
      <c r="A7" s="3">
        <v>40407</v>
      </c>
      <c r="D7" s="12">
        <f>('LFR Action solidaire'!E58-'LFR Action solidaire'!E57)/'LFR Action solidaire'!E57</f>
        <v>8.0348769421844119E-3</v>
      </c>
      <c r="E7" s="12">
        <f>('Action planète durable'!E58-'Action planète durable'!E57)/'Action planète durable'!E57</f>
        <v>4.3452021726010795E-3</v>
      </c>
      <c r="F7" s="12">
        <f>('DEXIA BONDS SUSTAINA'!E58-'DEXIA BONDS SUSTAINA'!E57)/'DEXIA BONDS SUSTAINA'!E57</f>
        <v>-3.772922698955801E-3</v>
      </c>
      <c r="G7" s="12"/>
      <c r="H7" s="12">
        <f>(Marché!E78-Marché!E77)/Marché!E77</f>
        <v>1.1506650941283581E-2</v>
      </c>
    </row>
    <row r="8" spans="1:8" x14ac:dyDescent="0.25">
      <c r="A8" s="3">
        <v>40400</v>
      </c>
      <c r="D8" s="12">
        <f>('LFR Action solidaire'!E59-'LFR Action solidaire'!E58)/'LFR Action solidaire'!E58</f>
        <v>-6.6130248931355181E-3</v>
      </c>
      <c r="E8" s="12">
        <f>('Action planète durable'!E59-'Action planète durable'!E58)/'Action planète durable'!E58</f>
        <v>-2.0069703160677653E-2</v>
      </c>
      <c r="F8" s="12">
        <f>('DEXIA BONDS SUSTAINA'!E59-'DEXIA BONDS SUSTAINA'!E58)/'DEXIA BONDS SUSTAINA'!E58</f>
        <v>-1.1097410604192399E-2</v>
      </c>
      <c r="G8" s="12"/>
      <c r="H8" s="12">
        <f>(Marché!E79-Marché!E78)/Marché!E78</f>
        <v>-1.5231629245613785E-2</v>
      </c>
    </row>
    <row r="9" spans="1:8" x14ac:dyDescent="0.25">
      <c r="A9" s="3">
        <v>40393</v>
      </c>
      <c r="D9" s="12">
        <f>('LFR Action solidaire'!E60-'LFR Action solidaire'!E59)/'LFR Action solidaire'!E59</f>
        <v>-4.2891133216898254E-2</v>
      </c>
      <c r="E9" s="12">
        <f>('Action planète durable'!E60-'Action planète durable'!E59)/'Action planète durable'!E59</f>
        <v>-3.4216335540838923E-2</v>
      </c>
      <c r="F9" s="12">
        <f>('DEXIA BONDS SUSTAINA'!E60-'DEXIA BONDS SUSTAINA'!E59)/'DEXIA BONDS SUSTAINA'!E59</f>
        <v>8.9063056644149587E-5</v>
      </c>
      <c r="G9" s="12"/>
      <c r="H9" s="12">
        <f>(Marché!E80-Marché!E79)/Marché!E79</f>
        <v>-4.7477022110481229E-2</v>
      </c>
    </row>
    <row r="10" spans="1:8" x14ac:dyDescent="0.25">
      <c r="A10" s="3">
        <v>40386</v>
      </c>
      <c r="D10" s="12">
        <f>('LFR Action solidaire'!E61-'LFR Action solidaire'!E60)/'LFR Action solidaire'!E60</f>
        <v>3.2634710743801587E-2</v>
      </c>
      <c r="E10" s="12">
        <f>('Action planète durable'!E61-'Action planète durable'!E60)/'Action planète durable'!E60</f>
        <v>2.844444444444438E-2</v>
      </c>
      <c r="F10" s="12">
        <f>('DEXIA BONDS SUSTAINA'!E61-'DEXIA BONDS SUSTAINA'!E60)/'DEXIA BONDS SUSTAINA'!E60</f>
        <v>-1.7811025024499271E-4</v>
      </c>
      <c r="G10" s="12"/>
      <c r="H10" s="12">
        <f>(Marché!E81-Marché!E80)/Marché!E80</f>
        <v>4.0654404128772526E-2</v>
      </c>
    </row>
    <row r="11" spans="1:8" x14ac:dyDescent="0.25">
      <c r="A11" s="3">
        <v>40379</v>
      </c>
      <c r="D11" s="12">
        <f>('LFR Action solidaire'!E62-'LFR Action solidaire'!E61)/'LFR Action solidaire'!E61</f>
        <v>-4.1194473256245707E-2</v>
      </c>
      <c r="E11" s="12">
        <f>('Action planète durable'!E62-'Action planète durable'!E61)/'Action planète durable'!E61</f>
        <v>-4.0745771082849699E-2</v>
      </c>
      <c r="F11" s="12">
        <f>('DEXIA BONDS SUSTAINA'!E62-'DEXIA BONDS SUSTAINA'!E61)/'DEXIA BONDS SUSTAINA'!E61</f>
        <v>-2.2267747394673553E-3</v>
      </c>
      <c r="G11" s="12"/>
      <c r="H11" s="12">
        <f>(Marché!E82-Marché!E81)/Marché!E81</f>
        <v>-6.9498886793094752E-2</v>
      </c>
    </row>
    <row r="12" spans="1:8" x14ac:dyDescent="0.25">
      <c r="A12" s="3">
        <v>40372</v>
      </c>
      <c r="D12" s="12">
        <f>('LFR Action solidaire'!E63-'LFR Action solidaire'!E62)/'LFR Action solidaire'!E62</f>
        <v>-1.2327047385009907E-2</v>
      </c>
      <c r="E12" s="12">
        <f>('Action planète durable'!E63-'Action planète durable'!E62)/'Action planète durable'!E62</f>
        <v>7.3368515896512733E-3</v>
      </c>
      <c r="F12" s="12">
        <f>('DEXIA BONDS SUSTAINA'!E63-'DEXIA BONDS SUSTAINA'!E62)/'DEXIA BONDS SUSTAINA'!E62</f>
        <v>-2.7673629708980744E-3</v>
      </c>
      <c r="G12" s="12"/>
      <c r="H12" s="12">
        <f>(Marché!E83-Marché!E82)/Marché!E82</f>
        <v>1.6716430036763995E-2</v>
      </c>
    </row>
    <row r="13" spans="1:8" x14ac:dyDescent="0.25">
      <c r="A13" s="3">
        <v>40365</v>
      </c>
      <c r="D13" s="12">
        <f>('LFR Action solidaire'!E64-'LFR Action solidaire'!E63)/'LFR Action solidaire'!E63</f>
        <v>5.3845009668302912E-2</v>
      </c>
      <c r="E13" s="12">
        <f>('Action planète durable'!E64-'Action planète durable'!E63)/'Action planète durable'!E63</f>
        <v>5.3411704574495171E-2</v>
      </c>
      <c r="F13" s="12">
        <f>('DEXIA BONDS SUSTAINA'!E64-'DEXIA BONDS SUSTAINA'!E63)/'DEXIA BONDS SUSTAINA'!E63</f>
        <v>-2.3274550174558315E-3</v>
      </c>
      <c r="G13" s="12"/>
      <c r="H13" s="12">
        <f>(Marché!E84-Marché!E83)/Marché!E83</f>
        <v>5.9777049704331016E-2</v>
      </c>
    </row>
    <row r="14" spans="1:8" x14ac:dyDescent="0.25">
      <c r="A14" s="3">
        <v>40358</v>
      </c>
      <c r="D14" s="12">
        <f>('LFR Action solidaire'!E65-'LFR Action solidaire'!E64)/'LFR Action solidaire'!E64</f>
        <v>-1.4306794123307855E-2</v>
      </c>
      <c r="E14" s="12">
        <f>('Action planète durable'!E65-'Action planète durable'!E64)/'Action planète durable'!E64</f>
        <v>-5.5798156234836702E-3</v>
      </c>
      <c r="F14" s="12">
        <f>('DEXIA BONDS SUSTAINA'!E65-'DEXIA BONDS SUSTAINA'!E64)/'DEXIA BONDS SUSTAINA'!E64</f>
        <v>5.3835800807539047E-4</v>
      </c>
      <c r="G14" s="12"/>
      <c r="H14" s="12">
        <f>(Marché!E85-Marché!E84)/Marché!E84</f>
        <v>7.1406758381999972E-3</v>
      </c>
    </row>
    <row r="15" spans="1:8" x14ac:dyDescent="0.25">
      <c r="A15" s="3">
        <v>40351</v>
      </c>
      <c r="D15" s="12">
        <f>('LFR Action solidaire'!E66-'LFR Action solidaire'!E65)/'LFR Action solidaire'!E65</f>
        <v>-6.1351210622233782E-2</v>
      </c>
      <c r="E15" s="12">
        <f>('Action planète durable'!E66-'Action planète durable'!E65)/'Action planète durable'!E65</f>
        <v>-5.7696999268114217E-2</v>
      </c>
      <c r="F15" s="12">
        <f>('DEXIA BONDS SUSTAINA'!E66-'DEXIA BONDS SUSTAINA'!E65)/'DEXIA BONDS SUSTAINA'!E65</f>
        <v>5.8290736256837181E-3</v>
      </c>
      <c r="G15" s="12"/>
      <c r="H15" s="12">
        <f>(Marché!E86-Marché!E85)/Marché!E85</f>
        <v>-7.1903719093342297E-2</v>
      </c>
    </row>
    <row r="16" spans="1:8" x14ac:dyDescent="0.25">
      <c r="A16" s="3">
        <v>40344</v>
      </c>
      <c r="D16" s="12">
        <f>('LFR Action solidaire'!E67-'LFR Action solidaire'!E66)/'LFR Action solidaire'!E66</f>
        <v>3.3575103665386054E-2</v>
      </c>
      <c r="E16" s="12">
        <f>('Action planète durable'!E67-'Action planète durable'!E66)/'Action planète durable'!E66</f>
        <v>1.6310679611650551E-2</v>
      </c>
      <c r="F16" s="12">
        <f>('DEXIA BONDS SUSTAINA'!E67-'DEXIA BONDS SUSTAINA'!E66)/'DEXIA BONDS SUSTAINA'!E66</f>
        <v>2.9422253922967039E-3</v>
      </c>
      <c r="G16" s="12"/>
      <c r="H16" s="12">
        <f>(Marché!E87-Marché!E86)/Marché!E86</f>
        <v>1.5714303000479993E-2</v>
      </c>
    </row>
    <row r="17" spans="1:8" x14ac:dyDescent="0.25">
      <c r="A17" s="3">
        <v>40337</v>
      </c>
      <c r="D17" s="12">
        <f>('LFR Action solidaire'!E68-'LFR Action solidaire'!E67)/'LFR Action solidaire'!E67</f>
        <v>-4.595588235294118E-2</v>
      </c>
      <c r="E17" s="12">
        <f>('Action planète durable'!E68-'Action planète durable'!E67)/'Action planète durable'!E67</f>
        <v>-4.9547828302127124E-2</v>
      </c>
      <c r="F17" s="12">
        <f>('DEXIA BONDS SUSTAINA'!E68-'DEXIA BONDS SUSTAINA'!E67)/'DEXIA BONDS SUSTAINA'!E67</f>
        <v>2.3113165614721764E-3</v>
      </c>
      <c r="G17" s="12"/>
      <c r="H17" s="12">
        <f>(Marché!E88-Marché!E87)/Marché!E87</f>
        <v>-2.4453683738181155E-2</v>
      </c>
    </row>
    <row r="18" spans="1:8" x14ac:dyDescent="0.25">
      <c r="A18" s="3">
        <v>40330</v>
      </c>
      <c r="D18" s="12">
        <f>('LFR Action solidaire'!E69-'LFR Action solidaire'!E68)/'LFR Action solidaire'!E68</f>
        <v>8.4018958412443931E-2</v>
      </c>
      <c r="E18" s="12">
        <f>('Action planète durable'!E69-'Action planète durable'!E68)/'Action planète durable'!E68</f>
        <v>8.4963816671133591E-2</v>
      </c>
      <c r="F18" s="12">
        <f>('DEXIA BONDS SUSTAINA'!E69-'DEXIA BONDS SUSTAINA'!E68)/'DEXIA BONDS SUSTAINA'!E68</f>
        <v>-1.951219512195112E-3</v>
      </c>
      <c r="G18" s="12"/>
      <c r="H18" s="12">
        <f>(Marché!E89-Marché!E88)/Marché!E88</f>
        <v>5.1089898845989357E-2</v>
      </c>
    </row>
    <row r="19" spans="1:8" x14ac:dyDescent="0.25">
      <c r="A19" s="3">
        <v>40323</v>
      </c>
      <c r="D19" s="12">
        <f>('LFR Action solidaire'!E70-'LFR Action solidaire'!E69)/'LFR Action solidaire'!E69</f>
        <v>1.1131725417439757E-2</v>
      </c>
      <c r="E19" s="12">
        <f>('Action planète durable'!E70-'Action planète durable'!E69)/'Action planète durable'!E69</f>
        <v>7.1640316205535143E-3</v>
      </c>
      <c r="F19" s="12">
        <f>('DEXIA BONDS SUSTAINA'!E70-'DEXIA BONDS SUSTAINA'!E69)/'DEXIA BONDS SUSTAINA'!E69</f>
        <v>-5.7762374477917508E-3</v>
      </c>
      <c r="G19" s="12"/>
      <c r="H19" s="12">
        <f>(Marché!E90-Marché!E89)/Marché!E89</f>
        <v>2.775195959971509E-2</v>
      </c>
    </row>
    <row r="20" spans="1:8" x14ac:dyDescent="0.25">
      <c r="A20" s="3">
        <v>40316</v>
      </c>
      <c r="D20" s="12">
        <f>('LFR Action solidaire'!E71-'LFR Action solidaire'!E70)/'LFR Action solidaire'!E70</f>
        <v>3.2206325784307319E-3</v>
      </c>
      <c r="E20" s="12">
        <f>('Action planète durable'!E71-'Action planète durable'!E70)/'Action planète durable'!E70</f>
        <v>8.4621044885945258E-3</v>
      </c>
      <c r="F20" s="12">
        <f>('DEXIA BONDS SUSTAINA'!E71-'DEXIA BONDS SUSTAINA'!E70)/'DEXIA BONDS SUSTAINA'!E70</f>
        <v>1.4301036825170792E-3</v>
      </c>
      <c r="G20" s="12"/>
      <c r="H20" s="12">
        <f>(Marché!E91-Marché!E90)/Marché!E90</f>
        <v>5.5203442584650184E-3</v>
      </c>
    </row>
    <row r="21" spans="1:8" x14ac:dyDescent="0.25">
      <c r="A21" s="3">
        <v>40309</v>
      </c>
      <c r="D21" s="12">
        <f>('LFR Action solidaire'!E72-'LFR Action solidaire'!E71)/'LFR Action solidaire'!E71</f>
        <v>3.1898293812191364E-2</v>
      </c>
      <c r="E21" s="12">
        <f>('Action planète durable'!E72-'Action planète durable'!E71)/'Action planète durable'!E71</f>
        <v>3.0037699136568147E-2</v>
      </c>
      <c r="F21" s="12">
        <f>('DEXIA BONDS SUSTAINA'!E72-'DEXIA BONDS SUSTAINA'!E71)/'DEXIA BONDS SUSTAINA'!E71</f>
        <v>-2.4991074616208596E-3</v>
      </c>
      <c r="G21" s="12"/>
      <c r="H21" s="12">
        <f>(Marché!E92-Marché!E91)/Marché!E91</f>
        <v>3.2921486844521529E-2</v>
      </c>
    </row>
    <row r="22" spans="1:8" x14ac:dyDescent="0.25">
      <c r="A22" s="3">
        <v>40302</v>
      </c>
      <c r="D22" s="12">
        <f>('LFR Action solidaire'!E73-'LFR Action solidaire'!E72)/'LFR Action solidaire'!E72</f>
        <v>3.9563708477937623E-2</v>
      </c>
      <c r="E22" s="12">
        <f>('Action planète durable'!E73-'Action planète durable'!E72)/'Action planète durable'!E72</f>
        <v>2.0543093270365936E-2</v>
      </c>
      <c r="F22" s="12">
        <f>('DEXIA BONDS SUSTAINA'!E73-'DEXIA BONDS SUSTAINA'!E72)/'DEXIA BONDS SUSTAINA'!E72</f>
        <v>2.1474588403721804E-3</v>
      </c>
      <c r="G22" s="12"/>
      <c r="H22" s="12">
        <f>(Marché!E93-Marché!E92)/Marché!E92</f>
        <v>5.242497242700412E-2</v>
      </c>
    </row>
    <row r="23" spans="1:8" x14ac:dyDescent="0.25">
      <c r="A23" s="3">
        <v>40295</v>
      </c>
      <c r="D23" s="12">
        <f>('LFR Action solidaire'!E74-'LFR Action solidaire'!E73)/'LFR Action solidaire'!E73</f>
        <v>-3.5768790537962607E-3</v>
      </c>
      <c r="E23" s="12">
        <f>('Action planète durable'!E74-'Action planète durable'!E73)/'Action planète durable'!E73</f>
        <v>-1.5039333641832452E-2</v>
      </c>
      <c r="F23" s="12">
        <f>('DEXIA BONDS SUSTAINA'!E74-'DEXIA BONDS SUSTAINA'!E73)/'DEXIA BONDS SUSTAINA'!E73</f>
        <v>8.9285714285759958E-5</v>
      </c>
      <c r="G23" s="12"/>
      <c r="H23" s="12">
        <f>(Marché!E94-Marché!E93)/Marché!E93</f>
        <v>2.1028536758571398E-3</v>
      </c>
    </row>
    <row r="24" spans="1:8" x14ac:dyDescent="0.25">
      <c r="A24" s="3">
        <v>40288</v>
      </c>
      <c r="D24" s="12">
        <f>('LFR Action solidaire'!E75-'LFR Action solidaire'!E74)/'LFR Action solidaire'!E74</f>
        <v>4.2119370123964743E-3</v>
      </c>
      <c r="E24" s="12">
        <f>('Action planète durable'!E75-'Action planète durable'!E74)/'Action planète durable'!E74</f>
        <v>5.2854122621564812E-3</v>
      </c>
      <c r="F24" s="12">
        <f>('DEXIA BONDS SUSTAINA'!E75-'DEXIA BONDS SUSTAINA'!E74)/'DEXIA BONDS SUSTAINA'!E74</f>
        <v>-2.0533880903491116E-3</v>
      </c>
      <c r="G24" s="12"/>
      <c r="H24" s="12">
        <f>(Marché!E95-Marché!E94)/Marché!E94</f>
        <v>-2.2360436475723133E-4</v>
      </c>
    </row>
    <row r="25" spans="1:8" x14ac:dyDescent="0.25">
      <c r="A25" s="3">
        <v>40281</v>
      </c>
      <c r="D25" s="12">
        <f>('LFR Action solidaire'!E76-'LFR Action solidaire'!E75)/'LFR Action solidaire'!E75</f>
        <v>-1.6312377865688069E-2</v>
      </c>
      <c r="E25" s="12">
        <f>('Action planète durable'!E76-'Action planète durable'!E75)/'Action planète durable'!E75</f>
        <v>-1.986213342680223E-2</v>
      </c>
      <c r="F25" s="12">
        <f>('DEXIA BONDS SUSTAINA'!E76-'DEXIA BONDS SUSTAINA'!E75)/'DEXIA BONDS SUSTAINA'!E75</f>
        <v>2.0576131687243156E-3</v>
      </c>
      <c r="G25" s="12"/>
      <c r="H25" s="12">
        <f>(Marché!E96-Marché!E95)/Marché!E95</f>
        <v>-1.7847619113158755E-2</v>
      </c>
    </row>
    <row r="26" spans="1:8" x14ac:dyDescent="0.25">
      <c r="A26" s="3">
        <v>40274</v>
      </c>
      <c r="D26" s="12">
        <f>('LFR Action solidaire'!E77-'LFR Action solidaire'!E76)/'LFR Action solidaire'!E76</f>
        <v>-1.027193991884187E-2</v>
      </c>
      <c r="E26" s="12">
        <f>('Action planète durable'!E77-'Action planète durable'!E76)/'Action planète durable'!E76</f>
        <v>-3.4569078555251667E-3</v>
      </c>
      <c r="F26" s="12">
        <f>('DEXIA BONDS SUSTAINA'!E77-'DEXIA BONDS SUSTAINA'!E76)/'DEXIA BONDS SUSTAINA'!E76</f>
        <v>6.2494420141052736E-4</v>
      </c>
      <c r="G26" s="12"/>
      <c r="H26" s="12">
        <f>(Marché!E97-Marché!E96)/Marché!E96</f>
        <v>-5.9101737668161049E-3</v>
      </c>
    </row>
    <row r="27" spans="1:8" x14ac:dyDescent="0.25">
      <c r="A27" s="3">
        <v>40267</v>
      </c>
      <c r="D27" s="12">
        <f>('LFR Action solidaire'!E78-'LFR Action solidaire'!E77)/'LFR Action solidaire'!E77</f>
        <v>-6.5845031637436144E-3</v>
      </c>
      <c r="E27" s="12">
        <f>('Action planète durable'!E78-'Action planète durable'!E77)/'Action planète durable'!E77</f>
        <v>-6.5789473684210193E-3</v>
      </c>
      <c r="F27" s="12">
        <f>('DEXIA BONDS SUSTAINA'!E78-'DEXIA BONDS SUSTAINA'!E77)/'DEXIA BONDS SUSTAINA'!E77</f>
        <v>-2.4982155603140714E-3</v>
      </c>
      <c r="G27" s="12"/>
      <c r="H27" s="12">
        <f>(Marché!E98-Marché!E97)/Marché!E97</f>
        <v>-3.168248441426253E-3</v>
      </c>
    </row>
    <row r="28" spans="1:8" x14ac:dyDescent="0.25">
      <c r="A28" s="3">
        <v>40260</v>
      </c>
      <c r="D28" s="12">
        <f>('LFR Action solidaire'!E79-'LFR Action solidaire'!E78)/'LFR Action solidaire'!E78</f>
        <v>-1.576956719930129E-3</v>
      </c>
      <c r="E28" s="12">
        <f>('Action planète durable'!E79-'Action planète durable'!E78)/'Action planète durable'!E78</f>
        <v>-9.151113786875267E-3</v>
      </c>
      <c r="F28" s="12">
        <f>('DEXIA BONDS SUSTAINA'!E79-'DEXIA BONDS SUSTAINA'!E78)/'DEXIA BONDS SUSTAINA'!E78</f>
        <v>-2.4150268336314493E-3</v>
      </c>
      <c r="G28" s="12"/>
      <c r="H28" s="12">
        <f>(Marché!E99-Marché!E98)/Marché!E98</f>
        <v>-1.2274883862345874E-2</v>
      </c>
    </row>
    <row r="29" spans="1:8" x14ac:dyDescent="0.25">
      <c r="A29" s="3">
        <v>40253</v>
      </c>
      <c r="D29" s="12">
        <f>('LFR Action solidaire'!E80-'LFR Action solidaire'!E79)/'LFR Action solidaire'!E79</f>
        <v>-1.8213003294628636E-2</v>
      </c>
      <c r="E29" s="12">
        <f>('Action planète durable'!E80-'Action planète durable'!E79)/'Action planète durable'!E79</f>
        <v>-1.4461052375744464E-2</v>
      </c>
      <c r="F29" s="12">
        <f>('DEXIA BONDS SUSTAINA'!E80-'DEXIA BONDS SUSTAINA'!E79)/'DEXIA BONDS SUSTAINA'!E79</f>
        <v>8.9661974356721209E-5</v>
      </c>
      <c r="G29" s="12"/>
      <c r="H29" s="12">
        <f>(Marché!E100-Marché!E99)/Marché!E99</f>
        <v>-2.6086147282215786E-2</v>
      </c>
    </row>
    <row r="30" spans="1:8" x14ac:dyDescent="0.25">
      <c r="A30" s="3">
        <v>40246</v>
      </c>
      <c r="D30" s="12">
        <f>('LFR Action solidaire'!E81-'LFR Action solidaire'!E80)/'LFR Action solidaire'!E80</f>
        <v>-1.9568905925972397E-2</v>
      </c>
      <c r="E30" s="12">
        <f>('Action planète durable'!E81-'Action planète durable'!E80)/'Action planète durable'!E80</f>
        <v>-2.3181257706535088E-2</v>
      </c>
      <c r="F30" s="12">
        <f>('DEXIA BONDS SUSTAINA'!E81-'DEXIA BONDS SUSTAINA'!E80)/'DEXIA BONDS SUSTAINA'!E80</f>
        <v>-4.5723507261969257E-3</v>
      </c>
      <c r="G30" s="12"/>
      <c r="H30" s="12">
        <f>(Marché!E101-Marché!E100)/Marché!E100</f>
        <v>-2.3069233426683419E-2</v>
      </c>
    </row>
    <row r="31" spans="1:8" x14ac:dyDescent="0.25">
      <c r="A31" s="3">
        <v>40239</v>
      </c>
      <c r="D31" s="12">
        <f>('LFR Action solidaire'!E82-'LFR Action solidaire'!E81)/'LFR Action solidaire'!E81</f>
        <v>-1.2062865347143986E-2</v>
      </c>
      <c r="E31" s="12">
        <f>('Action planète durable'!E82-'Action planète durable'!E81)/'Action planète durable'!E81</f>
        <v>-1.1108305983337483E-2</v>
      </c>
      <c r="F31" s="12">
        <f>('DEXIA BONDS SUSTAINA'!E82-'DEXIA BONDS SUSTAINA'!E81)/'DEXIA BONDS SUSTAINA'!E81</f>
        <v>-3.5125641718454521E-3</v>
      </c>
      <c r="G31" s="12"/>
      <c r="H31" s="12">
        <f>(Marché!E102-Marché!E101)/Marché!E101</f>
        <v>-3.7394147101201406E-3</v>
      </c>
    </row>
    <row r="32" spans="1:8" x14ac:dyDescent="0.25">
      <c r="A32" s="3">
        <v>40232</v>
      </c>
      <c r="D32" s="12">
        <f>('LFR Action solidaire'!E83-'LFR Action solidaire'!E82)/'LFR Action solidaire'!E82</f>
        <v>-9.6669132053926222E-3</v>
      </c>
      <c r="E32" s="12">
        <f>('Action planète durable'!E83-'Action planète durable'!E82)/'Action planète durable'!E82</f>
        <v>-1.0722491702833844E-2</v>
      </c>
      <c r="F32" s="12">
        <f>('DEXIA BONDS SUSTAINA'!E83-'DEXIA BONDS SUSTAINA'!E82)/'DEXIA BONDS SUSTAINA'!E82</f>
        <v>9.0383224873458352E-4</v>
      </c>
      <c r="G32" s="12"/>
      <c r="H32" s="12">
        <f>(Marché!E103-Marché!E102)/Marché!E102</f>
        <v>-1.6392080748273322E-2</v>
      </c>
    </row>
    <row r="33" spans="1:8" x14ac:dyDescent="0.25">
      <c r="A33" s="3">
        <v>40225</v>
      </c>
      <c r="D33" s="12">
        <f>('LFR Action solidaire'!E84-'LFR Action solidaire'!E83)/'LFR Action solidaire'!E83</f>
        <v>5.3614947197400432E-2</v>
      </c>
      <c r="E33" s="12">
        <f>('Action planète durable'!E84-'Action planète durable'!E83)/'Action planète durable'!E83</f>
        <v>4.7354838709677438E-2</v>
      </c>
      <c r="F33" s="12">
        <f>('DEXIA BONDS SUSTAINA'!E84-'DEXIA BONDS SUSTAINA'!E83)/'DEXIA BONDS SUSTAINA'!E83</f>
        <v>-2.4381433989524655E-3</v>
      </c>
      <c r="G33" s="12"/>
      <c r="H33" s="12">
        <f>(Marché!E104-Marché!E103)/Marché!E103</f>
        <v>4.952357552537219E-2</v>
      </c>
    </row>
    <row r="34" spans="1:8" x14ac:dyDescent="0.25">
      <c r="A34" s="3">
        <v>40218</v>
      </c>
      <c r="D34" s="12">
        <f>('LFR Action solidaire'!E85-'LFR Action solidaire'!E84)/'LFR Action solidaire'!E84</f>
        <v>-7.9588131419901734E-3</v>
      </c>
      <c r="E34" s="12">
        <f>('Action planète durable'!E85-'Action planète durable'!E84)/'Action planète durable'!E84</f>
        <v>-1.4537390661574556E-2</v>
      </c>
      <c r="F34" s="12">
        <f>('DEXIA BONDS SUSTAINA'!E85-'DEXIA BONDS SUSTAINA'!E84)/'DEXIA BONDS SUSTAINA'!E84</f>
        <v>9.0522313750334316E-4</v>
      </c>
      <c r="G34" s="12"/>
      <c r="H34" s="12">
        <f>(Marché!E105-Marché!E104)/Marché!E104</f>
        <v>-1.5183881894199405E-2</v>
      </c>
    </row>
    <row r="35" spans="1:8" x14ac:dyDescent="0.25">
      <c r="A35" s="3">
        <v>40211</v>
      </c>
      <c r="D35" s="12">
        <f>('LFR Action solidaire'!E86-'LFR Action solidaire'!E85)/'LFR Action solidaire'!E85</f>
        <v>4.688244290119585E-2</v>
      </c>
      <c r="E35" s="12">
        <f>('Action planète durable'!E86-'Action planète durable'!E85)/'Action planète durable'!E85</f>
        <v>3.162895361920242E-2</v>
      </c>
      <c r="F35" s="12">
        <f>('DEXIA BONDS SUSTAINA'!E86-'DEXIA BONDS SUSTAINA'!E85)/'DEXIA BONDS SUSTAINA'!E85</f>
        <v>-1.8992493443067175E-3</v>
      </c>
      <c r="G35" s="12"/>
      <c r="H35" s="12">
        <f>(Marché!E106-Marché!E105)/Marché!E105</f>
        <v>5.5498809572448966E-2</v>
      </c>
    </row>
    <row r="36" spans="1:8" x14ac:dyDescent="0.25">
      <c r="A36" s="3">
        <v>40204</v>
      </c>
      <c r="D36" s="12">
        <f>('LFR Action solidaire'!E87-'LFR Action solidaire'!E86)/'LFR Action solidaire'!E86</f>
        <v>-7.3999568934549299E-3</v>
      </c>
      <c r="E36" s="12">
        <f>('Action planète durable'!E87-'Action planète durable'!E86)/'Action planète durable'!E86</f>
        <v>-1.8056228793019814E-2</v>
      </c>
      <c r="F36" s="12">
        <f>('DEXIA BONDS SUSTAINA'!E87-'DEXIA BONDS SUSTAINA'!E86)/'DEXIA BONDS SUSTAINA'!E86</f>
        <v>-1.2685755708590121E-3</v>
      </c>
      <c r="G36" s="12"/>
      <c r="H36" s="12">
        <f>(Marché!E107-Marché!E106)/Marché!E106</f>
        <v>-5.1834621867665187E-3</v>
      </c>
    </row>
    <row r="37" spans="1:8" x14ac:dyDescent="0.25">
      <c r="A37" s="3">
        <v>40197</v>
      </c>
      <c r="D37" s="12">
        <f>('LFR Action solidaire'!E88-'LFR Action solidaire'!E87)/'LFR Action solidaire'!E87</f>
        <v>3.3174097664543521E-3</v>
      </c>
      <c r="E37" s="12">
        <f>('Action planète durable'!E88-'Action planète durable'!E87)/'Action planète durable'!E87</f>
        <v>-2.0979883993582833E-3</v>
      </c>
      <c r="F37" s="12">
        <f>('DEXIA BONDS SUSTAINA'!E88-'DEXIA BONDS SUSTAINA'!E87)/'DEXIA BONDS SUSTAINA'!E87</f>
        <v>-5.9880239520957775E-3</v>
      </c>
      <c r="G37" s="12"/>
      <c r="H37" s="12">
        <f>(Marché!E108-Marché!E107)/Marché!E107</f>
        <v>7.6582950123806476E-3</v>
      </c>
    </row>
    <row r="38" spans="1:8" x14ac:dyDescent="0.25">
      <c r="A38" s="3">
        <v>40190</v>
      </c>
      <c r="D38" s="12">
        <f>('LFR Action solidaire'!E89-'LFR Action solidaire'!E88)/'LFR Action solidaire'!E88</f>
        <v>-2.1077058109196817E-2</v>
      </c>
      <c r="E38" s="12">
        <f>('Action planète durable'!E89-'Action planète durable'!E88)/'Action planète durable'!E88</f>
        <v>-1.5458817709621568E-2</v>
      </c>
      <c r="F38" s="12">
        <f>('DEXIA BONDS SUSTAINA'!E89-'DEXIA BONDS SUSTAINA'!E88)/'DEXIA BONDS SUSTAINA'!E88</f>
        <v>-2.4644030668126691E-3</v>
      </c>
      <c r="G38" s="12"/>
      <c r="H38" s="12">
        <f>(Marché!E109-Marché!E108)/Marché!E108</f>
        <v>-1.7443350358941973E-2</v>
      </c>
    </row>
    <row r="39" spans="1:8" x14ac:dyDescent="0.25">
      <c r="A39" s="3">
        <v>40183</v>
      </c>
      <c r="D39" s="12">
        <f>('LFR Action solidaire'!E90-'LFR Action solidaire'!E89)/'LFR Action solidaire'!E89</f>
        <v>-7.0991672603109551E-3</v>
      </c>
      <c r="E39" s="12">
        <f>('Action planète durable'!E90-'Action planète durable'!E89)/'Action planète durable'!E89</f>
        <v>-1.3691747267931207E-2</v>
      </c>
      <c r="F39" s="12">
        <f>('DEXIA BONDS SUSTAINA'!E90-'DEXIA BONDS SUSTAINA'!E89)/'DEXIA BONDS SUSTAINA'!E89</f>
        <v>4.2089852685515024E-3</v>
      </c>
      <c r="G39" s="12"/>
      <c r="H39" s="12">
        <f>(Marché!E110-Marché!E109)/Marché!E109</f>
        <v>-7.3634492811616194E-3</v>
      </c>
    </row>
    <row r="40" spans="1:8" x14ac:dyDescent="0.25">
      <c r="A40" s="3">
        <v>40176</v>
      </c>
      <c r="D40" s="12">
        <f>('LFR Action solidaire'!E91-'LFR Action solidaire'!E90)/'LFR Action solidaire'!E90</f>
        <v>-8.8941118258287245E-3</v>
      </c>
      <c r="E40" s="12">
        <f>('Action planète durable'!E91-'Action planète durable'!E90)/'Action planète durable'!E90</f>
        <v>-1.1589403973509891E-2</v>
      </c>
      <c r="F40" s="12">
        <f>('DEXIA BONDS SUSTAINA'!E91-'DEXIA BONDS SUSTAINA'!E90)/'DEXIA BONDS SUSTAINA'!E90</f>
        <v>-3.0979498861048145E-3</v>
      </c>
      <c r="G40" s="12"/>
      <c r="H40" s="12">
        <f>(Marché!E111-Marché!E110)/Marché!E110</f>
        <v>-2.0652545575611463E-2</v>
      </c>
    </row>
    <row r="41" spans="1:8" x14ac:dyDescent="0.25">
      <c r="A41" s="3">
        <v>40169</v>
      </c>
      <c r="D41" s="12">
        <f>('LFR Action solidaire'!E92-'LFR Action solidaire'!E91)/'LFR Action solidaire'!E91</f>
        <v>-7.3388999138802504E-3</v>
      </c>
      <c r="E41" s="12">
        <f>('Action planète durable'!E92-'Action planète durable'!E91)/'Action planète durable'!E91</f>
        <v>-7.0867156294291611E-3</v>
      </c>
      <c r="F41" s="12">
        <f>('DEXIA BONDS SUSTAINA'!E92-'DEXIA BONDS SUSTAINA'!E91)/'DEXIA BONDS SUSTAINA'!E91</f>
        <v>6.854949273375377E-3</v>
      </c>
      <c r="G41" s="12"/>
      <c r="H41" s="12">
        <f>(Marché!E112-Marché!E111)/Marché!E111</f>
        <v>-1.5086531641289588E-2</v>
      </c>
    </row>
    <row r="42" spans="1:8" x14ac:dyDescent="0.25">
      <c r="A42" s="3">
        <v>40162</v>
      </c>
      <c r="D42" s="12">
        <f>('LFR Action solidaire'!E93-'LFR Action solidaire'!E92)/'LFR Action solidaire'!E92</f>
        <v>4.3881156249607192E-3</v>
      </c>
      <c r="E42" s="12">
        <f>('Action planète durable'!E93-'Action planète durable'!E92)/'Action planète durable'!E92</f>
        <v>3.503763301323592E-3</v>
      </c>
      <c r="F42" s="12">
        <f>('DEXIA BONDS SUSTAINA'!E93-'DEXIA BONDS SUSTAINA'!E92)/'DEXIA BONDS SUSTAINA'!E92</f>
        <v>1.1801016702978366E-3</v>
      </c>
      <c r="G42" s="12"/>
      <c r="H42" s="12">
        <f>(Marché!E113-Marché!E112)/Marché!E112</f>
        <v>-7.5002238872810313E-4</v>
      </c>
    </row>
    <row r="43" spans="1:8" x14ac:dyDescent="0.25">
      <c r="A43" s="3">
        <v>40155</v>
      </c>
      <c r="D43" s="12">
        <f>('LFR Action solidaire'!E94-'LFR Action solidaire'!E93)/'LFR Action solidaire'!E93</f>
        <v>9.7143286347362232E-3</v>
      </c>
      <c r="E43" s="12">
        <f>('Action planète durable'!E94-'Action planète durable'!E93)/'Action planète durable'!E93</f>
        <v>-6.4657959394797825E-4</v>
      </c>
      <c r="F43" s="12">
        <f>('DEXIA BONDS SUSTAINA'!E94-'DEXIA BONDS SUSTAINA'!E93)/'DEXIA BONDS SUSTAINA'!E93</f>
        <v>-4.0801523256868508E-3</v>
      </c>
      <c r="G43" s="12"/>
      <c r="H43" s="12">
        <f>(Marché!E114-Marché!E113)/Marché!E113</f>
        <v>1.0788263981986075E-2</v>
      </c>
    </row>
    <row r="44" spans="1:8" x14ac:dyDescent="0.25">
      <c r="A44" s="3">
        <v>40148</v>
      </c>
      <c r="D44" s="12">
        <f>('LFR Action solidaire'!E95-'LFR Action solidaire'!E94)/'LFR Action solidaire'!E94</f>
        <v>1.131939795184606E-2</v>
      </c>
      <c r="E44" s="12">
        <f>('Action planète durable'!E95-'Action planète durable'!E94)/'Action planète durable'!E94</f>
        <v>9.7049689440993781E-3</v>
      </c>
      <c r="F44" s="12">
        <f>('DEXIA BONDS SUSTAINA'!E95-'DEXIA BONDS SUSTAINA'!E94)/'DEXIA BONDS SUSTAINA'!E94</f>
        <v>7.2833211944645202E-4</v>
      </c>
      <c r="G44" s="12"/>
      <c r="H44" s="12">
        <f>(Marché!E115-Marché!E114)/Marché!E114</f>
        <v>1.0861533914585353E-2</v>
      </c>
    </row>
    <row r="45" spans="1:8" x14ac:dyDescent="0.25">
      <c r="A45" s="3">
        <v>40141</v>
      </c>
      <c r="D45" s="12">
        <f>('LFR Action solidaire'!E96-'LFR Action solidaire'!E95)/'LFR Action solidaire'!E95</f>
        <v>-1.4809184636696915E-2</v>
      </c>
      <c r="E45" s="12">
        <f>('Action planète durable'!E96-'Action planète durable'!E95)/'Action planète durable'!E95</f>
        <v>-1.9223375624759707E-2</v>
      </c>
      <c r="F45" s="12">
        <f>('DEXIA BONDS SUSTAINA'!E96-'DEXIA BONDS SUSTAINA'!E95)/'DEXIA BONDS SUSTAINA'!E95</f>
        <v>-4.4577874818049028E-3</v>
      </c>
      <c r="G45" s="12"/>
      <c r="H45" s="12">
        <f>(Marché!E116-Marché!E115)/Marché!E115</f>
        <v>-7.9745632629192719E-3</v>
      </c>
    </row>
    <row r="46" spans="1:8" x14ac:dyDescent="0.25">
      <c r="A46" s="3">
        <v>40134</v>
      </c>
      <c r="D46" s="12">
        <f>('LFR Action solidaire'!E97-'LFR Action solidaire'!E96)/'LFR Action solidaire'!E96</f>
        <v>-3.9856650448589492E-2</v>
      </c>
      <c r="E46" s="12">
        <f>('Action planète durable'!E97-'Action planète durable'!E96)/'Action planète durable'!E96</f>
        <v>-3.4365608258199336E-2</v>
      </c>
      <c r="F46" s="12">
        <f>('DEXIA BONDS SUSTAINA'!E97-'DEXIA BONDS SUSTAINA'!E96)/'DEXIA BONDS SUSTAINA'!E96</f>
        <v>-1.0052088092845986E-3</v>
      </c>
      <c r="G46" s="12"/>
      <c r="H46" s="12">
        <f>(Marché!E117-Marché!E116)/Marché!E116</f>
        <v>-4.9234079237247666E-2</v>
      </c>
    </row>
    <row r="47" spans="1:8" x14ac:dyDescent="0.25">
      <c r="A47" s="3">
        <v>40127</v>
      </c>
      <c r="D47" s="12">
        <f>('LFR Action solidaire'!E98-'LFR Action solidaire'!E97)/'LFR Action solidaire'!E97</f>
        <v>3.656039398652141E-2</v>
      </c>
      <c r="E47" s="12">
        <f>('Action planète durable'!E98-'Action planète durable'!E97)/'Action planète durable'!E97</f>
        <v>2.6657645466847072E-2</v>
      </c>
      <c r="F47" s="12">
        <f>('DEXIA BONDS SUSTAINA'!E98-'DEXIA BONDS SUSTAINA'!E97)/'DEXIA BONDS SUSTAINA'!E97</f>
        <v>-4.573728503475774E-4</v>
      </c>
      <c r="G47" s="12"/>
      <c r="H47" s="12">
        <f>(Marché!E118-Marché!E117)/Marché!E117</f>
        <v>3.1060858513449752E-2</v>
      </c>
    </row>
    <row r="48" spans="1:8" x14ac:dyDescent="0.25">
      <c r="A48" s="3">
        <v>40120</v>
      </c>
      <c r="D48" s="12">
        <f>('LFR Action solidaire'!E99-'LFR Action solidaire'!E98)/'LFR Action solidaire'!E98</f>
        <v>4.6123454320401221E-2</v>
      </c>
      <c r="E48" s="12">
        <f>('Action planète durable'!E99-'Action planète durable'!E98)/'Action planète durable'!E98</f>
        <v>2.8469750889679669E-2</v>
      </c>
      <c r="F48" s="12">
        <f>('DEXIA BONDS SUSTAINA'!E99-'DEXIA BONDS SUSTAINA'!E98)/'DEXIA BONDS SUSTAINA'!E98</f>
        <v>-1.4642628351788835E-3</v>
      </c>
      <c r="G48" s="12"/>
      <c r="H48" s="12">
        <f>(Marché!E119-Marché!E118)/Marché!E118</f>
        <v>4.244052764102365E-2</v>
      </c>
    </row>
    <row r="49" spans="1:8" x14ac:dyDescent="0.25">
      <c r="A49" s="3">
        <v>40113</v>
      </c>
      <c r="D49" s="12">
        <f>('LFR Action solidaire'!E100-'LFR Action solidaire'!E99)/'LFR Action solidaire'!E99</f>
        <v>-4.995816899725186E-3</v>
      </c>
      <c r="E49" s="12">
        <f>('Action planète durable'!E100-'Action planète durable'!E99)/'Action planète durable'!E99</f>
        <v>-8.4582852748942283E-3</v>
      </c>
      <c r="F49" s="12">
        <f>('DEXIA BONDS SUSTAINA'!E100-'DEXIA BONDS SUSTAINA'!E99)/'DEXIA BONDS SUSTAINA'!E99</f>
        <v>1.7413619283291881E-3</v>
      </c>
      <c r="G49" s="12"/>
      <c r="H49" s="12">
        <f>(Marché!E120-Marché!E119)/Marché!E119</f>
        <v>-7.2535086865452786E-3</v>
      </c>
    </row>
    <row r="50" spans="1:8" x14ac:dyDescent="0.25">
      <c r="A50" s="3">
        <v>40106</v>
      </c>
      <c r="D50" s="12">
        <f>('LFR Action solidaire'!E101-'LFR Action solidaire'!E100)/'LFR Action solidaire'!E100</f>
        <v>-1.285254408302495E-2</v>
      </c>
      <c r="E50" s="12">
        <f>('Action planète durable'!E101-'Action planète durable'!E100)/'Action planète durable'!E100</f>
        <v>-1.021067597259928E-2</v>
      </c>
      <c r="F50" s="12">
        <f>('DEXIA BONDS SUSTAINA'!E101-'DEXIA BONDS SUSTAINA'!E100)/'DEXIA BONDS SUSTAINA'!E100</f>
        <v>-2.7447392497713759E-4</v>
      </c>
      <c r="G50" s="12"/>
      <c r="H50" s="12">
        <f>(Marché!E121-Marché!E120)/Marché!E120</f>
        <v>-2.2322612039757366E-2</v>
      </c>
    </row>
    <row r="51" spans="1:8" x14ac:dyDescent="0.25">
      <c r="A51" s="3">
        <v>40099</v>
      </c>
      <c r="D51" s="12">
        <f>('LFR Action solidaire'!E102-'LFR Action solidaire'!E101)/'LFR Action solidaire'!E101</f>
        <v>9.5276337884207321E-3</v>
      </c>
      <c r="E51" s="12">
        <f>('Action planète durable'!E102-'Action planète durable'!E101)/'Action planète durable'!E101</f>
        <v>2.8728127448419804E-3</v>
      </c>
      <c r="F51" s="12">
        <f>('DEXIA BONDS SUSTAINA'!E102-'DEXIA BONDS SUSTAINA'!E101)/'DEXIA BONDS SUSTAINA'!E101</f>
        <v>-1.1897135535828265E-3</v>
      </c>
      <c r="G51" s="12"/>
      <c r="H51" s="12">
        <f>(Marché!E122-Marché!E121)/Marché!E121</f>
        <v>1.4014352360859367E-2</v>
      </c>
    </row>
    <row r="52" spans="1:8" x14ac:dyDescent="0.25">
      <c r="A52" s="3">
        <v>40092</v>
      </c>
      <c r="D52" s="12">
        <f>('LFR Action solidaire'!E103-'LFR Action solidaire'!E102)/'LFR Action solidaire'!E102</f>
        <v>5.0985355270294925E-3</v>
      </c>
      <c r="E52" s="12">
        <f>('Action planète durable'!E103-'Action planète durable'!E102)/'Action planète durable'!E102</f>
        <v>1.8229166666666741E-3</v>
      </c>
      <c r="F52" s="12">
        <f>('DEXIA BONDS SUSTAINA'!E103-'DEXIA BONDS SUSTAINA'!E102)/'DEXIA BONDS SUSTAINA'!E102</f>
        <v>-9.8955470038482526E-3</v>
      </c>
      <c r="G52" s="12"/>
      <c r="H52" s="12">
        <f>(Marché!E123-Marché!E122)/Marché!E122</f>
        <v>-1.2271197119381931E-3</v>
      </c>
    </row>
    <row r="53" spans="1:8" x14ac:dyDescent="0.25">
      <c r="A53" s="3">
        <v>40085</v>
      </c>
      <c r="D53" s="12">
        <f>('LFR Action solidaire'!E104-'LFR Action solidaire'!E103)/'LFR Action solidaire'!E103</f>
        <v>-1.6609104427495591E-2</v>
      </c>
      <c r="E53" s="12">
        <f>('Action planète durable'!E104-'Action planète durable'!E103)/'Action planète durable'!E103</f>
        <v>-2.2874967507148309E-2</v>
      </c>
      <c r="F53" s="12">
        <f>('DEXIA BONDS SUSTAINA'!E104-'DEXIA BONDS SUSTAINA'!E103)/'DEXIA BONDS SUSTAINA'!E103</f>
        <v>2.7762354247639937E-3</v>
      </c>
      <c r="G53" s="12"/>
      <c r="H53" s="12">
        <f>(Marché!E124-Marché!E123)/Marché!E123</f>
        <v>-1.4758198795578329E-2</v>
      </c>
    </row>
    <row r="54" spans="1:8" x14ac:dyDescent="0.25">
      <c r="A54" s="3">
        <v>40078</v>
      </c>
      <c r="D54" s="12">
        <f>('LFR Action solidaire'!E105-'LFR Action solidaire'!E104)/'LFR Action solidaire'!E104</f>
        <v>-3.0511078862968406E-2</v>
      </c>
      <c r="E54" s="12">
        <f>('Action planète durable'!E105-'Action planète durable'!E104)/'Action planète durable'!E104</f>
        <v>-1.9819100824687536E-2</v>
      </c>
      <c r="F54" s="12">
        <f>('DEXIA BONDS SUSTAINA'!E105-'DEXIA BONDS SUSTAINA'!E104)/'DEXIA BONDS SUSTAINA'!E104</f>
        <v>-4.5219638242893585E-3</v>
      </c>
      <c r="G54" s="12"/>
      <c r="H54" s="12">
        <f>(Marché!E125-Marché!E124)/Marché!E124</f>
        <v>-3.2463761642061079E-2</v>
      </c>
    </row>
    <row r="55" spans="1:8" x14ac:dyDescent="0.25">
      <c r="A55" s="3">
        <v>40071</v>
      </c>
      <c r="D55" s="12">
        <f>('LFR Action solidaire'!E106-'LFR Action solidaire'!E105)/'LFR Action solidaire'!E105</f>
        <v>-2.9106552118841257E-2</v>
      </c>
      <c r="E55" s="12">
        <f>('Action planète durable'!E106-'Action planète durable'!E105)/'Action planète durable'!E105</f>
        <v>-3.2704573212104716E-2</v>
      </c>
      <c r="F55" s="12">
        <f>('DEXIA BONDS SUSTAINA'!E106-'DEXIA BONDS SUSTAINA'!E105)/'DEXIA BONDS SUSTAINA'!E105</f>
        <v>2.3176045239640306E-3</v>
      </c>
      <c r="G55" s="12"/>
      <c r="H55" s="12">
        <f>(Marché!E126-Marché!E125)/Marché!E125</f>
        <v>-2.1749250722346056E-2</v>
      </c>
    </row>
    <row r="56" spans="1:8" x14ac:dyDescent="0.25">
      <c r="A56" s="3">
        <v>40064</v>
      </c>
      <c r="D56" s="12">
        <f>('LFR Action solidaire'!E107-'LFR Action solidaire'!E106)/'LFR Action solidaire'!E106</f>
        <v>1.8008213818389077E-2</v>
      </c>
      <c r="E56" s="12">
        <f>('Action planète durable'!E107-'Action planète durable'!E106)/'Action planète durable'!E106</f>
        <v>3.0022446689113365E-2</v>
      </c>
      <c r="F56" s="12">
        <f>('DEXIA BONDS SUSTAINA'!E107-'DEXIA BONDS SUSTAINA'!E106)/'DEXIA BONDS SUSTAINA'!E106</f>
        <v>-1.3873473917869559E-3</v>
      </c>
      <c r="G56" s="12"/>
      <c r="H56" s="12">
        <f>(Marché!E127-Marché!E126)/Marché!E126</f>
        <v>2.5092030330679995E-2</v>
      </c>
    </row>
    <row r="57" spans="1:8" x14ac:dyDescent="0.25">
      <c r="A57" s="3">
        <v>40057</v>
      </c>
      <c r="D57" s="12">
        <f>('LFR Action solidaire'!E108-'LFR Action solidaire'!E107)/'LFR Action solidaire'!E107</f>
        <v>-4.3129668987108169E-2</v>
      </c>
      <c r="E57" s="12">
        <f>('Action planète durable'!E108-'Action planète durable'!E107)/'Action planète durable'!E107</f>
        <v>-5.4072459820212457E-2</v>
      </c>
      <c r="F57" s="12">
        <f>('DEXIA BONDS SUSTAINA'!E108-'DEXIA BONDS SUSTAINA'!E107)/'DEXIA BONDS SUSTAINA'!E107</f>
        <v>-7.409465592293998E-4</v>
      </c>
      <c r="G57" s="12"/>
      <c r="H57" s="12">
        <f>(Marché!E128-Marché!E127)/Marché!E127</f>
        <v>-6.4850907751569264E-2</v>
      </c>
    </row>
    <row r="59" spans="1:8" x14ac:dyDescent="0.25">
      <c r="D59" t="str">
        <f t="shared" ref="D59:F59" si="0">D4</f>
        <v>LFR Actions Solidaires</v>
      </c>
      <c r="E59" t="str">
        <f t="shared" si="0"/>
        <v>Action Planète Durable</v>
      </c>
      <c r="F59" t="str">
        <f t="shared" si="0"/>
        <v>Dexia Bonds Subs</v>
      </c>
      <c r="H59" t="str">
        <f>H4</f>
        <v>Marché</v>
      </c>
    </row>
    <row r="60" spans="1:8" x14ac:dyDescent="0.25">
      <c r="C60" t="s">
        <v>16</v>
      </c>
      <c r="D60" s="13">
        <f>AVERAGE(D5:D57)</f>
        <v>6.9929861563055901E-4</v>
      </c>
      <c r="E60" s="13">
        <f>AVERAGE(E5:E57)</f>
        <v>-1.8761370314785922E-3</v>
      </c>
      <c r="F60" s="13">
        <f>AVERAGE(F5:F57)</f>
        <v>-1.4084458759015825E-3</v>
      </c>
      <c r="G60" s="13"/>
      <c r="H60" s="13">
        <f>AVERAGE(H5:H57)</f>
        <v>-2.1536485222473613E-4</v>
      </c>
    </row>
    <row r="61" spans="1:8" x14ac:dyDescent="0.25">
      <c r="C61" t="s">
        <v>17</v>
      </c>
      <c r="D61" s="13">
        <f>VAR(D5:D57)</f>
        <v>8.5304098831328495E-4</v>
      </c>
      <c r="E61" s="13">
        <f>VAR(E5:E57)</f>
        <v>7.4967287033190415E-4</v>
      </c>
      <c r="F61" s="13">
        <f>VAR(F5:F57)</f>
        <v>1.3809702532670709E-5</v>
      </c>
      <c r="G61" s="13"/>
      <c r="H61" s="13">
        <f>VAR(H5:H57)</f>
        <v>9.6472544371087505E-4</v>
      </c>
    </row>
    <row r="62" spans="1:8" x14ac:dyDescent="0.25">
      <c r="C62" t="s">
        <v>18</v>
      </c>
      <c r="D62" s="13">
        <f>STDEV(D5:D57)</f>
        <v>2.920686543114966E-2</v>
      </c>
      <c r="E62" s="13">
        <f>STDEV(E5:E57)</f>
        <v>2.7380154680569358E-2</v>
      </c>
      <c r="F62" s="13">
        <f>STDEV(F5:F57)</f>
        <v>3.7161408117388E-3</v>
      </c>
      <c r="G62" s="13"/>
      <c r="H62" s="13">
        <f>STDEV(H5:H57)</f>
        <v>3.106002967981317E-2</v>
      </c>
    </row>
    <row r="64" spans="1:8" x14ac:dyDescent="0.25">
      <c r="D64" s="17"/>
    </row>
    <row r="65" spans="1:8" x14ac:dyDescent="0.25">
      <c r="B65" s="24" t="s">
        <v>28</v>
      </c>
      <c r="C65" s="24"/>
      <c r="D65" s="20">
        <f>57-5</f>
        <v>52</v>
      </c>
    </row>
    <row r="66" spans="1:8" x14ac:dyDescent="0.25">
      <c r="B66" s="10"/>
      <c r="C66" s="10"/>
    </row>
    <row r="67" spans="1:8" x14ac:dyDescent="0.25">
      <c r="C67" t="s">
        <v>26</v>
      </c>
      <c r="D67" s="12">
        <f>D60*$D65</f>
        <v>3.6363528012789068E-2</v>
      </c>
      <c r="E67" s="12">
        <f t="shared" ref="E67:H67" si="1">E60*$D65</f>
        <v>-9.755912563688679E-2</v>
      </c>
      <c r="F67" s="12">
        <f t="shared" si="1"/>
        <v>-7.3239185546882288E-2</v>
      </c>
      <c r="G67" s="12"/>
      <c r="H67" s="12">
        <f t="shared" si="1"/>
        <v>-1.1198972315686279E-2</v>
      </c>
    </row>
    <row r="68" spans="1:8" x14ac:dyDescent="0.25">
      <c r="C68" t="s">
        <v>27</v>
      </c>
      <c r="D68" s="12">
        <f>D62*SQRT($D65)</f>
        <v>0.2106137018151735</v>
      </c>
      <c r="E68" s="12">
        <f t="shared" ref="E68:H68" si="2">E62*SQRT($D65)</f>
        <v>0.19744110326185632</v>
      </c>
      <c r="F68" s="12">
        <f t="shared" si="2"/>
        <v>2.6797472487137229E-2</v>
      </c>
      <c r="G68" s="12"/>
      <c r="H68" s="12">
        <f t="shared" si="2"/>
        <v>0.22397705925599948</v>
      </c>
    </row>
    <row r="70" spans="1:8" x14ac:dyDescent="0.25">
      <c r="C70" t="s">
        <v>19</v>
      </c>
      <c r="D70">
        <f t="array" ref="D70:D74">LINEST(D5:D57,$H5:$H57,TRUE,TRUE)</f>
        <v>0.87788337911659853</v>
      </c>
      <c r="E70">
        <f t="array" ref="E70:E74">LINEST(E5:E57,$H5:$H57,TRUE,TRUE)</f>
        <v>0.80986766126339083</v>
      </c>
      <c r="F70">
        <f t="array" ref="F70:F74">LINEST(F5:F57,$H5:$H57,TRUE,TRUE)</f>
        <v>-2.7749856776092003E-2</v>
      </c>
      <c r="H70">
        <f t="array" ref="H70">LINEST(H5:H57,$H5:$H57,TRUE,TRUE)</f>
        <v>1</v>
      </c>
    </row>
    <row r="71" spans="1:8" x14ac:dyDescent="0.25">
      <c r="C71" t="s">
        <v>20</v>
      </c>
      <c r="D71">
        <v>4.7186041481340563E-2</v>
      </c>
      <c r="E71">
        <v>4.8748763856448225E-2</v>
      </c>
      <c r="F71">
        <v>1.6296631880306764E-2</v>
      </c>
    </row>
    <row r="72" spans="1:8" x14ac:dyDescent="0.25">
      <c r="C72" t="s">
        <v>21</v>
      </c>
      <c r="D72">
        <v>0.87158046299041669</v>
      </c>
      <c r="E72">
        <v>0.84403421715016125</v>
      </c>
      <c r="F72">
        <v>5.3794874779369936E-2</v>
      </c>
    </row>
    <row r="73" spans="1:8" x14ac:dyDescent="0.25">
      <c r="D73">
        <v>346.13583452799838</v>
      </c>
      <c r="E73">
        <v>275.99480019346277</v>
      </c>
      <c r="F73">
        <v>2.8995178113288551</v>
      </c>
    </row>
    <row r="74" spans="1:8" x14ac:dyDescent="0.25">
      <c r="D74">
        <v>3.8661680696282584E-2</v>
      </c>
      <c r="E74">
        <v>3.2902976819923754E-2</v>
      </c>
      <c r="F74">
        <v>3.8630343361239182E-5</v>
      </c>
    </row>
    <row r="76" spans="1:8" x14ac:dyDescent="0.25">
      <c r="B76" t="s">
        <v>23</v>
      </c>
      <c r="C76" t="s">
        <v>22</v>
      </c>
      <c r="D76">
        <f>D70/D71</f>
        <v>18.604726134184244</v>
      </c>
      <c r="E76">
        <f t="shared" ref="E76:F76" si="3">E70/E71</f>
        <v>16.613091229312595</v>
      </c>
      <c r="F76">
        <f t="shared" si="3"/>
        <v>-1.7027970552384868</v>
      </c>
    </row>
    <row r="77" spans="1:8" x14ac:dyDescent="0.25">
      <c r="B77" s="14">
        <v>0.01</v>
      </c>
      <c r="C77" t="s">
        <v>24</v>
      </c>
      <c r="D77">
        <f>TINV($B77/2,61)</f>
        <v>2.9127293308955386</v>
      </c>
      <c r="E77">
        <f t="shared" ref="E77:H77" si="4">TINV($B77/2,61)</f>
        <v>2.9127293308955386</v>
      </c>
      <c r="F77">
        <f t="shared" si="4"/>
        <v>2.9127293308955386</v>
      </c>
      <c r="H77">
        <f t="shared" si="4"/>
        <v>2.9127293308955386</v>
      </c>
    </row>
    <row r="78" spans="1:8" s="10" customFormat="1" x14ac:dyDescent="0.25">
      <c r="B78" s="21"/>
      <c r="D78" s="10" t="str">
        <f>IF(D76&gt;D77,"accepté","rejeté")</f>
        <v>accepté</v>
      </c>
      <c r="E78" s="10" t="str">
        <f>IF(E76&gt;E77,"accepté","rejeté")</f>
        <v>accepté</v>
      </c>
      <c r="F78" s="22" t="str">
        <f>IF(F76&gt;F77,"accepté","rejeté")</f>
        <v>rejeté</v>
      </c>
    </row>
    <row r="80" spans="1:8" x14ac:dyDescent="0.25">
      <c r="A80" s="15"/>
      <c r="B80" s="24" t="s">
        <v>25</v>
      </c>
      <c r="C80" s="24"/>
      <c r="D80" s="14">
        <v>0.03</v>
      </c>
    </row>
    <row r="81" spans="1:8" x14ac:dyDescent="0.25">
      <c r="A81" s="15"/>
      <c r="B81" s="24" t="s">
        <v>32</v>
      </c>
      <c r="C81" s="24"/>
      <c r="D81" s="16">
        <f>H67</f>
        <v>-1.1198972315686279E-2</v>
      </c>
    </row>
    <row r="83" spans="1:8" x14ac:dyDescent="0.25">
      <c r="B83" s="24" t="s">
        <v>29</v>
      </c>
      <c r="C83" s="24"/>
      <c r="D83" s="16">
        <f>$D$80+($D$81-$D$80)*D70</f>
        <v>-6.167893032625861E-3</v>
      </c>
      <c r="E83" s="16">
        <f t="shared" ref="E83:H83" si="5">$D$80+($D$81-$D$80)*E70</f>
        <v>-3.3657153557600308E-3</v>
      </c>
      <c r="F83" s="16">
        <f t="shared" si="5"/>
        <v>3.1143265581082474E-2</v>
      </c>
      <c r="G83" s="16"/>
      <c r="H83" s="16">
        <f t="shared" si="5"/>
        <v>-1.1198972315686277E-2</v>
      </c>
    </row>
    <row r="85" spans="1:8" x14ac:dyDescent="0.25">
      <c r="B85" s="24" t="s">
        <v>30</v>
      </c>
      <c r="C85" s="24"/>
      <c r="D85" s="12">
        <f>D70*$H$68</f>
        <v>0.19662573762425545</v>
      </c>
      <c r="E85" s="12">
        <f t="shared" ref="E85:H85" si="6">E70*$H$68</f>
        <v>0.18139177715630819</v>
      </c>
      <c r="F85" s="12">
        <f t="shared" si="6"/>
        <v>-6.2153313154842569E-3</v>
      </c>
      <c r="G85" s="12"/>
      <c r="H85" s="12">
        <f t="shared" si="6"/>
        <v>0.22397705925599948</v>
      </c>
    </row>
    <row r="86" spans="1:8" x14ac:dyDescent="0.25">
      <c r="B86" s="24" t="s">
        <v>31</v>
      </c>
      <c r="C86" s="24"/>
      <c r="D86" s="12">
        <f>SQRT(D68^2-D85^2)</f>
        <v>7.547483485247436E-2</v>
      </c>
      <c r="E86" s="12">
        <f>SQRT(E68^2-E85^2)</f>
        <v>7.7974434511160387E-2</v>
      </c>
      <c r="F86" s="12">
        <f>SQRT(F68^2-F85^2)</f>
        <v>2.6066725692684103E-2</v>
      </c>
      <c r="G86" s="12"/>
      <c r="H86" s="12">
        <f>SQRT(H68^2-H85^2)</f>
        <v>0</v>
      </c>
    </row>
  </sheetData>
  <mergeCells count="7">
    <mergeCell ref="B85:C85"/>
    <mergeCell ref="B86:C86"/>
    <mergeCell ref="C2:F2"/>
    <mergeCell ref="B65:C65"/>
    <mergeCell ref="B80:C80"/>
    <mergeCell ref="B81:C81"/>
    <mergeCell ref="B83:C8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opLeftCell="A76" workbookViewId="0">
      <selection activeCell="A79" sqref="A79:A80"/>
    </sheetView>
  </sheetViews>
  <sheetFormatPr defaultColWidth="11.42578125" defaultRowHeight="15" x14ac:dyDescent="0.25"/>
  <cols>
    <col min="2" max="2" width="13.28515625" customWidth="1"/>
    <col min="3" max="3" width="16.140625" customWidth="1"/>
    <col min="4" max="4" width="18.7109375" bestFit="1" customWidth="1"/>
    <col min="5" max="5" width="19.7109375" bestFit="1" customWidth="1"/>
    <col min="6" max="6" width="15.140625" bestFit="1" customWidth="1"/>
    <col min="7" max="7" width="7.7109375" customWidth="1"/>
    <col min="8" max="8" width="9.7109375" customWidth="1"/>
  </cols>
  <sheetData>
    <row r="2" spans="1:8" x14ac:dyDescent="0.25">
      <c r="C2" s="25" t="s">
        <v>12</v>
      </c>
      <c r="D2" s="25"/>
      <c r="E2" s="25"/>
      <c r="F2" s="25"/>
      <c r="G2" s="5"/>
    </row>
    <row r="4" spans="1:8" x14ac:dyDescent="0.25">
      <c r="D4" t="s">
        <v>0</v>
      </c>
      <c r="E4" t="s">
        <v>14</v>
      </c>
      <c r="F4" t="s">
        <v>15</v>
      </c>
      <c r="H4" t="s">
        <v>13</v>
      </c>
    </row>
    <row r="5" spans="1:8" x14ac:dyDescent="0.25">
      <c r="A5" s="3">
        <v>40785</v>
      </c>
      <c r="D5" s="12">
        <f>('LFR Action solidaire'!E4-'LFR Action solidaire'!E3)/'LFR Action solidaire'!E3</f>
        <v>6.9913825402772536E-2</v>
      </c>
      <c r="E5" s="12">
        <f>('Action planète durable'!E4-'Action planète durable'!E3)/'Action planète durable'!E3</f>
        <v>4.6448458508760039E-2</v>
      </c>
      <c r="F5" s="12">
        <f>('DEXIA BONDS SUSTAINA'!E4-'DEXIA BONDS SUSTAINA'!E3)/'DEXIA BONDS SUSTAINA'!E3</f>
        <v>-7.0643642072213703E-3</v>
      </c>
      <c r="G5" s="12"/>
      <c r="H5" s="12">
        <f>(Marché!E24-Marché!E23)/Marché!E23</f>
        <v>3.2131291178820208E-2</v>
      </c>
    </row>
    <row r="6" spans="1:8" x14ac:dyDescent="0.25">
      <c r="A6" s="3">
        <v>40778</v>
      </c>
      <c r="D6" s="12">
        <f>('LFR Action solidaire'!E5-'LFR Action solidaire'!E4)/'LFR Action solidaire'!E4</f>
        <v>-1.9484521641686466E-2</v>
      </c>
      <c r="E6" s="12">
        <f>('Action planète durable'!E5-'Action planète durable'!E4)/'Action planète durable'!E4</f>
        <v>-2.5048669695003151E-2</v>
      </c>
      <c r="F6" s="12">
        <f>('DEXIA BONDS SUSTAINA'!E5-'DEXIA BONDS SUSTAINA'!E4)/'DEXIA BONDS SUSTAINA'!E4</f>
        <v>-2.4593763724198607E-3</v>
      </c>
      <c r="G6" s="12"/>
      <c r="H6" s="12">
        <f>(Marché!E25-Marché!E24)/Marché!E24</f>
        <v>1.9433474680303185E-3</v>
      </c>
    </row>
    <row r="7" spans="1:8" x14ac:dyDescent="0.25">
      <c r="A7" s="3">
        <v>40771</v>
      </c>
      <c r="D7" s="12">
        <f>('LFR Action solidaire'!E6-'LFR Action solidaire'!E5)/'LFR Action solidaire'!E5</f>
        <v>0.1055586508378691</v>
      </c>
      <c r="E7" s="12">
        <f>('Action planète durable'!E6-'Action planète durable'!E5)/'Action planète durable'!E5</f>
        <v>0.11142172523961648</v>
      </c>
      <c r="F7" s="12">
        <f>('DEXIA BONDS SUSTAINA'!E6-'DEXIA BONDS SUSTAINA'!E5)/'DEXIA BONDS SUSTAINA'!E5</f>
        <v>-4.7547767896450833E-3</v>
      </c>
      <c r="G7" s="12"/>
      <c r="H7" s="12">
        <f>(Marché!E26-Marché!E25)/Marché!E25</f>
        <v>7.5178383048003616E-2</v>
      </c>
    </row>
    <row r="8" spans="1:8" x14ac:dyDescent="0.25">
      <c r="A8" s="3">
        <v>40764</v>
      </c>
      <c r="D8" s="12">
        <f>('LFR Action solidaire'!E7-'LFR Action solidaire'!E6)/'LFR Action solidaire'!E6</f>
        <v>8.3385020933478021E-2</v>
      </c>
      <c r="E8" s="12">
        <f>('Action planète durable'!E7-'Action planète durable'!E6)/'Action planète durable'!E6</f>
        <v>6.6594801772667411E-2</v>
      </c>
      <c r="F8" s="12">
        <f>('DEXIA BONDS SUSTAINA'!E7-'DEXIA BONDS SUSTAINA'!E6)/'DEXIA BONDS SUSTAINA'!E6</f>
        <v>-6.0161019198443494E-3</v>
      </c>
      <c r="G8" s="12"/>
      <c r="H8" s="12">
        <f>(Marché!E27-Marché!E26)/Marché!E26</f>
        <v>8.3098020280057902E-2</v>
      </c>
    </row>
    <row r="9" spans="1:8" x14ac:dyDescent="0.25">
      <c r="A9" s="3">
        <v>40757</v>
      </c>
      <c r="D9" s="12">
        <f>('LFR Action solidaire'!E8-'LFR Action solidaire'!E7)/'LFR Action solidaire'!E7</f>
        <v>-1.9847091518469469E-2</v>
      </c>
      <c r="E9" s="12">
        <f>('Action planète durable'!E8-'Action planète durable'!E7)/'Action planète durable'!E7</f>
        <v>-1.8079730488489605E-2</v>
      </c>
      <c r="F9" s="12">
        <f>('DEXIA BONDS SUSTAINA'!E8-'DEXIA BONDS SUSTAINA'!E7)/'DEXIA BONDS SUSTAINA'!E7</f>
        <v>-5.3404539385837173E-4</v>
      </c>
      <c r="G9" s="12"/>
      <c r="H9" s="12">
        <f>(Marché!E28-Marché!E27)/Marché!E27</f>
        <v>-1.3695356774743513E-2</v>
      </c>
    </row>
    <row r="10" spans="1:8" x14ac:dyDescent="0.25">
      <c r="A10" s="3">
        <v>40750</v>
      </c>
      <c r="D10" s="12">
        <f>('LFR Action solidaire'!E9-'LFR Action solidaire'!E8)/'LFR Action solidaire'!E8</f>
        <v>1.691470849507767E-2</v>
      </c>
      <c r="E10" s="12">
        <f>('Action planète durable'!E9-'Action planète durable'!E8)/'Action planète durable'!E8</f>
        <v>1.3838060384263585E-2</v>
      </c>
      <c r="F10" s="12">
        <f>('DEXIA BONDS SUSTAINA'!E9-'DEXIA BONDS SUSTAINA'!E8)/'DEXIA BONDS SUSTAINA'!E8</f>
        <v>0</v>
      </c>
      <c r="G10" s="12"/>
      <c r="H10" s="12">
        <f>(Marché!E29-Marché!E28)/Marché!E28</f>
        <v>7.4345409641038964E-3</v>
      </c>
    </row>
    <row r="11" spans="1:8" x14ac:dyDescent="0.25">
      <c r="A11" s="3">
        <v>40743</v>
      </c>
      <c r="D11" s="12">
        <f>('LFR Action solidaire'!E10-'LFR Action solidaire'!E9)/'LFR Action solidaire'!E9</f>
        <v>4.9182093410078169E-2</v>
      </c>
      <c r="E11" s="12">
        <f>('Action planète durable'!E10-'Action planète durable'!E9)/'Action planète durable'!E9</f>
        <v>3.6773829667230577E-2</v>
      </c>
      <c r="F11" s="12">
        <f>('DEXIA BONDS SUSTAINA'!E10-'DEXIA BONDS SUSTAINA'!E9)/'DEXIA BONDS SUSTAINA'!E9</f>
        <v>-5.254252382224627E-3</v>
      </c>
      <c r="G11" s="12"/>
      <c r="H11" s="12">
        <f>(Marché!E30-Marché!E29)/Marché!E29</f>
        <v>5.6173120892452695E-2</v>
      </c>
    </row>
    <row r="12" spans="1:8" x14ac:dyDescent="0.25">
      <c r="A12" s="3">
        <v>40736</v>
      </c>
      <c r="D12" s="12">
        <f>('LFR Action solidaire'!E11-'LFR Action solidaire'!E10)/'LFR Action solidaire'!E10</f>
        <v>-3.9634111568598376E-2</v>
      </c>
      <c r="E12" s="12">
        <f>('Action planète durable'!E11-'Action planète durable'!E10)/'Action planète durable'!E10</f>
        <v>-3.9495158307039445E-2</v>
      </c>
      <c r="F12" s="12">
        <f>('DEXIA BONDS SUSTAINA'!E11-'DEXIA BONDS SUSTAINA'!E10)/'DEXIA BONDS SUSTAINA'!E10</f>
        <v>-5.3715308863027994E-4</v>
      </c>
      <c r="G12" s="12"/>
      <c r="H12" s="12">
        <f>(Marché!E31-Marché!E30)/Marché!E30</f>
        <v>-2.7714245904035022E-2</v>
      </c>
    </row>
    <row r="13" spans="1:8" x14ac:dyDescent="0.25">
      <c r="A13" s="3">
        <v>40729</v>
      </c>
      <c r="D13" s="12">
        <f>('LFR Action solidaire'!E12-'LFR Action solidaire'!E11)/'LFR Action solidaire'!E11</f>
        <v>1.9239447994109458E-2</v>
      </c>
      <c r="E13" s="12">
        <f>('Action planète durable'!E12-'Action planète durable'!E11)/'Action planète durable'!E11</f>
        <v>1.2800181241504253E-2</v>
      </c>
      <c r="F13" s="12">
        <f>('DEXIA BONDS SUSTAINA'!E12-'DEXIA BONDS SUSTAINA'!E11)/'DEXIA BONDS SUSTAINA'!E11</f>
        <v>9.8530992475814611E-4</v>
      </c>
      <c r="G13" s="12"/>
      <c r="H13" s="12">
        <f>(Marché!E32-Marché!E31)/Marché!E31</f>
        <v>1.6532796454361855E-3</v>
      </c>
    </row>
    <row r="14" spans="1:8" x14ac:dyDescent="0.25">
      <c r="A14" s="3">
        <v>40722</v>
      </c>
      <c r="D14" s="12">
        <f>('LFR Action solidaire'!E13-'LFR Action solidaire'!E12)/'LFR Action solidaire'!E12</f>
        <v>-9.7877001235118248E-4</v>
      </c>
      <c r="E14" s="12">
        <f>('Action planète durable'!E13-'Action planète durable'!E12)/'Action planète durable'!E12</f>
        <v>3.1316407560675668E-3</v>
      </c>
      <c r="F14" s="12">
        <f>('DEXIA BONDS SUSTAINA'!E13-'DEXIA BONDS SUSTAINA'!E12)/'DEXIA BONDS SUSTAINA'!E12</f>
        <v>1.3422818791946818E-3</v>
      </c>
      <c r="G14" s="12"/>
      <c r="H14" s="12">
        <f>(Marché!E33-Marché!E32)/Marché!E32</f>
        <v>-3.9361973123589614E-3</v>
      </c>
    </row>
    <row r="15" spans="1:8" x14ac:dyDescent="0.25">
      <c r="A15" s="3">
        <v>40715</v>
      </c>
      <c r="D15" s="12">
        <f>('LFR Action solidaire'!E14-'LFR Action solidaire'!E13)/'LFR Action solidaire'!E13</f>
        <v>3.1957825001749621E-3</v>
      </c>
      <c r="E15" s="12">
        <f>('Action planète durable'!E14-'Action planète durable'!E13)/'Action planète durable'!E13</f>
        <v>-2.4528932991414749E-3</v>
      </c>
      <c r="F15" s="12">
        <f>('DEXIA BONDS SUSTAINA'!E14-'DEXIA BONDS SUSTAINA'!E13)/'DEXIA BONDS SUSTAINA'!E13</f>
        <v>-2.1447721179625478E-3</v>
      </c>
      <c r="G15" s="12"/>
      <c r="H15" s="12">
        <f>(Marché!E34-Marché!E33)/Marché!E33</f>
        <v>2.659024743994474E-3</v>
      </c>
    </row>
    <row r="16" spans="1:8" x14ac:dyDescent="0.25">
      <c r="A16" s="3">
        <v>40708</v>
      </c>
      <c r="D16" s="12">
        <f>('LFR Action solidaire'!E15-'LFR Action solidaire'!E14)/'LFR Action solidaire'!E14</f>
        <v>2.2694507743105594E-2</v>
      </c>
      <c r="E16" s="12">
        <f>('Action planète durable'!E15-'Action planète durable'!E14)/'Action planète durable'!E14</f>
        <v>2.7048172571811802E-2</v>
      </c>
      <c r="F16" s="12">
        <f>('DEXIA BONDS SUSTAINA'!E15-'DEXIA BONDS SUSTAINA'!E14)/'DEXIA BONDS SUSTAINA'!E14</f>
        <v>1.791151710549909E-3</v>
      </c>
      <c r="G16" s="12"/>
      <c r="H16" s="12">
        <f>(Marché!E35-Marché!E34)/Marché!E34</f>
        <v>3.5789407481429142E-2</v>
      </c>
    </row>
    <row r="17" spans="1:8" x14ac:dyDescent="0.25">
      <c r="A17" s="3">
        <v>40701</v>
      </c>
      <c r="D17" s="12">
        <f>('LFR Action solidaire'!E16-'LFR Action solidaire'!E15)/'LFR Action solidaire'!E15</f>
        <v>-2.269110090491569E-2</v>
      </c>
      <c r="E17" s="12">
        <f>('Action planète durable'!E16-'Action planète durable'!E15)/'Action planète durable'!E15</f>
        <v>-2.1221025138752889E-2</v>
      </c>
      <c r="F17" s="12">
        <f>('DEXIA BONDS SUSTAINA'!E16-'DEXIA BONDS SUSTAINA'!E15)/'DEXIA BONDS SUSTAINA'!E15</f>
        <v>-2.4137314500267838E-3</v>
      </c>
      <c r="G17" s="12"/>
      <c r="H17" s="12">
        <f>(Marché!E36-Marché!E35)/Marché!E35</f>
        <v>-2.9573782657828476E-2</v>
      </c>
    </row>
    <row r="18" spans="1:8" x14ac:dyDescent="0.25">
      <c r="A18" s="3">
        <v>40694</v>
      </c>
      <c r="D18" s="12">
        <f>('LFR Action solidaire'!E17-'LFR Action solidaire'!E16)/'LFR Action solidaire'!E16</f>
        <v>2.1752279918109117E-3</v>
      </c>
      <c r="E18" s="12">
        <f>('Action planète durable'!E17-'Action planète durable'!E16)/'Action planète durable'!E16</f>
        <v>1.7233711363130944E-2</v>
      </c>
      <c r="F18" s="12">
        <f>('DEXIA BONDS SUSTAINA'!E17-'DEXIA BONDS SUSTAINA'!E16)/'DEXIA BONDS SUSTAINA'!E16</f>
        <v>1.7922752934847227E-4</v>
      </c>
      <c r="G18" s="12"/>
      <c r="H18" s="12">
        <f>(Marché!E37-Marché!E36)/Marché!E36</f>
        <v>2.0342188140907536E-2</v>
      </c>
    </row>
    <row r="19" spans="1:8" x14ac:dyDescent="0.25">
      <c r="A19" s="3">
        <v>40687</v>
      </c>
      <c r="D19" s="12">
        <f>('LFR Action solidaire'!E18-'LFR Action solidaire'!E17)/'LFR Action solidaire'!E17</f>
        <v>2.1902385235912026E-2</v>
      </c>
      <c r="E19" s="12">
        <f>('Action planète durable'!E18-'Action planète durable'!E17)/'Action planète durable'!E17</f>
        <v>1.7706853208000924E-2</v>
      </c>
      <c r="F19" s="12">
        <f>('DEXIA BONDS SUSTAINA'!E18-'DEXIA BONDS SUSTAINA'!E17)/'DEXIA BONDS SUSTAINA'!E17</f>
        <v>-1.6127587133768714E-3</v>
      </c>
      <c r="G19" s="12"/>
      <c r="H19" s="12">
        <f>(Marché!E38-Marché!E37)/Marché!E37</f>
        <v>1.9698156917521106E-2</v>
      </c>
    </row>
    <row r="20" spans="1:8" x14ac:dyDescent="0.25">
      <c r="A20" s="3">
        <v>40680</v>
      </c>
      <c r="D20" s="12">
        <f>('LFR Action solidaire'!E19-'LFR Action solidaire'!E18)/'LFR Action solidaire'!E18</f>
        <v>5.1111969287385567E-3</v>
      </c>
      <c r="E20" s="12">
        <f>('Action planète durable'!E19-'Action planète durable'!E18)/'Action planète durable'!E18</f>
        <v>-2.8997959402856407E-3</v>
      </c>
      <c r="F20" s="12">
        <f>('DEXIA BONDS SUSTAINA'!E19-'DEXIA BONDS SUSTAINA'!E18)/'DEXIA BONDS SUSTAINA'!E18</f>
        <v>-6.3717131831643892E-3</v>
      </c>
      <c r="G20" s="12"/>
      <c r="H20" s="12">
        <f>(Marché!E39-Marché!E38)/Marché!E38</f>
        <v>3.3944512749239288E-3</v>
      </c>
    </row>
    <row r="21" spans="1:8" x14ac:dyDescent="0.25">
      <c r="A21" s="3">
        <v>40673</v>
      </c>
      <c r="D21" s="12">
        <f>('LFR Action solidaire'!E20-'LFR Action solidaire'!E19)/'LFR Action solidaire'!E19</f>
        <v>-7.7295122722957086E-3</v>
      </c>
      <c r="E21" s="12">
        <f>('Action planète durable'!E20-'Action planète durable'!E19)/'Action planète durable'!E19</f>
        <v>8.509263248599656E-3</v>
      </c>
      <c r="F21" s="12">
        <f>('DEXIA BONDS SUSTAINA'!E20-'DEXIA BONDS SUSTAINA'!E19)/'DEXIA BONDS SUSTAINA'!E19</f>
        <v>-1.8063583815025309E-4</v>
      </c>
      <c r="G21" s="12"/>
      <c r="H21" s="12">
        <f>(Marché!E40-Marché!E39)/Marché!E39</f>
        <v>-9.5495591486642242E-3</v>
      </c>
    </row>
    <row r="22" spans="1:8" x14ac:dyDescent="0.25">
      <c r="A22" s="3">
        <v>40666</v>
      </c>
      <c r="D22" s="12">
        <f>('LFR Action solidaire'!E21-'LFR Action solidaire'!E20)/'LFR Action solidaire'!E20</f>
        <v>-2.7184311224489801E-2</v>
      </c>
      <c r="E22" s="12">
        <f>('Action planète durable'!E21-'Action planète durable'!E20)/'Action planète durable'!E20</f>
        <v>-2.8943714621381969E-2</v>
      </c>
      <c r="F22" s="12">
        <f>('DEXIA BONDS SUSTAINA'!E21-'DEXIA BONDS SUSTAINA'!E20)/'DEXIA BONDS SUSTAINA'!E20</f>
        <v>-7.2267389340558525E-4</v>
      </c>
      <c r="G22" s="12"/>
      <c r="H22" s="12">
        <f>(Marché!E41-Marché!E40)/Marché!E40</f>
        <v>-2.4571370940630569E-2</v>
      </c>
    </row>
    <row r="23" spans="1:8" x14ac:dyDescent="0.25">
      <c r="A23" s="3">
        <v>40659</v>
      </c>
      <c r="D23" s="12">
        <f>('LFR Action solidaire'!E22-'LFR Action solidaire'!E21)/'LFR Action solidaire'!E21</f>
        <v>1.8215661254258254E-2</v>
      </c>
      <c r="E23" s="12">
        <f>('Action planète durable'!E22-'Action planète durable'!E21)/'Action planète durable'!E21</f>
        <v>-5.8293004839419394E-3</v>
      </c>
      <c r="F23" s="12">
        <f>('DEXIA BONDS SUSTAINA'!E22-'DEXIA BONDS SUSTAINA'!E21)/'DEXIA BONDS SUSTAINA'!E21</f>
        <v>-3.4351835111192338E-3</v>
      </c>
      <c r="G23" s="12"/>
      <c r="H23" s="12">
        <f>(Marché!E42-Marché!E41)/Marché!E41</f>
        <v>1.1611195549903187E-2</v>
      </c>
    </row>
    <row r="24" spans="1:8" x14ac:dyDescent="0.25">
      <c r="A24" s="3">
        <v>40652</v>
      </c>
      <c r="D24" s="12">
        <f>('LFR Action solidaire'!E23-'LFR Action solidaire'!E22)/'LFR Action solidaire'!E22</f>
        <v>1.3957712958598234E-2</v>
      </c>
      <c r="E24" s="12">
        <f>('Action planète durable'!E23-'Action planète durable'!E22)/'Action planète durable'!E22</f>
        <v>2.0024338975550417E-2</v>
      </c>
      <c r="F24" s="12">
        <f>('DEXIA BONDS SUSTAINA'!E23-'DEXIA BONDS SUSTAINA'!E22)/'DEXIA BONDS SUSTAINA'!E22</f>
        <v>9.0711175616882411E-5</v>
      </c>
      <c r="G24" s="12"/>
      <c r="H24" s="12">
        <f>(Marché!E43-Marché!E42)/Marché!E42</f>
        <v>1.3760561460888637E-2</v>
      </c>
    </row>
    <row r="25" spans="1:8" x14ac:dyDescent="0.25">
      <c r="A25" s="3">
        <v>40645</v>
      </c>
      <c r="D25" s="12">
        <f>('LFR Action solidaire'!E24-'LFR Action solidaire'!E23)/'LFR Action solidaire'!E23</f>
        <v>-7.6765202798471299E-3</v>
      </c>
      <c r="E25" s="12">
        <f>('Action planète durable'!E24-'Action planète durable'!E23)/'Action planète durable'!E23</f>
        <v>-1.9848156182212563E-2</v>
      </c>
      <c r="F25" s="12">
        <f>('DEXIA BONDS SUSTAINA'!E24-'DEXIA BONDS SUSTAINA'!E23)/'DEXIA BONDS SUSTAINA'!E23</f>
        <v>8.1632653061227583E-4</v>
      </c>
      <c r="G25" s="12"/>
      <c r="H25" s="12">
        <f>(Marché!E44-Marché!E43)/Marché!E43</f>
        <v>-8.105955457573236E-3</v>
      </c>
    </row>
    <row r="26" spans="1:8" x14ac:dyDescent="0.25">
      <c r="A26" s="3">
        <v>40638</v>
      </c>
      <c r="D26" s="12">
        <f>('LFR Action solidaire'!E25-'LFR Action solidaire'!E24)/'LFR Action solidaire'!E24</f>
        <v>-1.9402609868135405E-2</v>
      </c>
      <c r="E26" s="12">
        <f>('Action planète durable'!E25-'Action planète durable'!E24)/'Action planète durable'!E24</f>
        <v>-1.9475489653646177E-2</v>
      </c>
      <c r="F26" s="12">
        <f>('DEXIA BONDS SUSTAINA'!E25-'DEXIA BONDS SUSTAINA'!E24)/'DEXIA BONDS SUSTAINA'!E24</f>
        <v>4.4408192858437093E-3</v>
      </c>
      <c r="G26" s="12"/>
      <c r="H26" s="12">
        <f>(Marché!E45-Marché!E44)/Marché!E44</f>
        <v>-3.608710235916332E-2</v>
      </c>
    </row>
    <row r="27" spans="1:8" x14ac:dyDescent="0.25">
      <c r="A27" s="3">
        <v>40631</v>
      </c>
      <c r="D27" s="12">
        <f>('LFR Action solidaire'!E26-'LFR Action solidaire'!E25)/'LFR Action solidaire'!E25</f>
        <v>-1.8504707746807118E-2</v>
      </c>
      <c r="E27" s="12">
        <f>('Action planète durable'!E26-'Action planète durable'!E25)/'Action planète durable'!E25</f>
        <v>-2.6859270962645249E-2</v>
      </c>
      <c r="F27" s="12">
        <f>('DEXIA BONDS SUSTAINA'!E26-'DEXIA BONDS SUSTAINA'!E25)/'DEXIA BONDS SUSTAINA'!E25</f>
        <v>6.1355228728684182E-3</v>
      </c>
      <c r="G27" s="12"/>
      <c r="H27" s="12">
        <f>(Marché!E46-Marché!E45)/Marché!E45</f>
        <v>-1.9845621731061257E-2</v>
      </c>
    </row>
    <row r="28" spans="1:8" x14ac:dyDescent="0.25">
      <c r="A28" s="3">
        <v>40624</v>
      </c>
      <c r="D28" s="12">
        <f>('LFR Action solidaire'!E27-'LFR Action solidaire'!E26)/'LFR Action solidaire'!E26</f>
        <v>4.3892767250795495E-2</v>
      </c>
      <c r="E28" s="12">
        <f>('Action planète durable'!E27-'Action planète durable'!E26)/'Action planète durable'!E26</f>
        <v>4.3604314043836141E-2</v>
      </c>
      <c r="F28" s="12">
        <f>('DEXIA BONDS SUSTAINA'!E27-'DEXIA BONDS SUSTAINA'!E26)/'DEXIA BONDS SUSTAINA'!E26</f>
        <v>-1.0492332526230845E-2</v>
      </c>
      <c r="G28" s="12"/>
      <c r="H28" s="12">
        <f>(Marché!E47-Marché!E46)/Marché!E46</f>
        <v>5.6704321319705896E-2</v>
      </c>
    </row>
    <row r="29" spans="1:8" x14ac:dyDescent="0.25">
      <c r="A29" s="3">
        <v>40617</v>
      </c>
      <c r="D29" s="12">
        <f>('LFR Action solidaire'!E28-'LFR Action solidaire'!E27)/'LFR Action solidaire'!E27</f>
        <v>5.800398066534004E-3</v>
      </c>
      <c r="E29" s="12">
        <f>('Action planète durable'!E28-'Action planète durable'!E27)/'Action planète durable'!E27</f>
        <v>1.8890987887543252E-3</v>
      </c>
      <c r="F29" s="12">
        <f>('DEXIA BONDS SUSTAINA'!E28-'DEXIA BONDS SUSTAINA'!E27)/'DEXIA BONDS SUSTAINA'!E27</f>
        <v>7.1596882363602682E-3</v>
      </c>
      <c r="G29" s="12"/>
      <c r="H29" s="12">
        <f>(Marché!E48-Marché!E47)/Marché!E47</f>
        <v>4.9955542282344705E-3</v>
      </c>
    </row>
    <row r="30" spans="1:8" x14ac:dyDescent="0.25">
      <c r="A30" s="3">
        <v>40610</v>
      </c>
      <c r="D30" s="12">
        <f>('LFR Action solidaire'!E29-'LFR Action solidaire'!E28)/'LFR Action solidaire'!E28</f>
        <v>-5.145021767399862E-3</v>
      </c>
      <c r="E30" s="12">
        <f>('Action planète durable'!E29-'Action planète durable'!E28)/'Action planète durable'!E28</f>
        <v>-9.2058562555456785E-3</v>
      </c>
      <c r="F30" s="12">
        <f>('DEXIA BONDS SUSTAINA'!E29-'DEXIA BONDS SUSTAINA'!E28)/'DEXIA BONDS SUSTAINA'!E28</f>
        <v>3.5993881040228789E-4</v>
      </c>
      <c r="G30" s="12"/>
      <c r="H30" s="12">
        <f>(Marché!E49-Marché!E48)/Marché!E48</f>
        <v>-2.2895040758576183E-3</v>
      </c>
    </row>
    <row r="31" spans="1:8" x14ac:dyDescent="0.25">
      <c r="A31" s="3">
        <v>40603</v>
      </c>
      <c r="D31" s="12">
        <f>('LFR Action solidaire'!E30-'LFR Action solidaire'!E29)/'LFR Action solidaire'!E29</f>
        <v>2.3516708342805247E-2</v>
      </c>
      <c r="E31" s="12">
        <f>('Action planète durable'!E30-'Action planète durable'!E29)/'Action planète durable'!E29</f>
        <v>4.9255569237657872E-3</v>
      </c>
      <c r="F31" s="12">
        <f>('DEXIA BONDS SUSTAINA'!E30-'DEXIA BONDS SUSTAINA'!E29)/'DEXIA BONDS SUSTAINA'!E29</f>
        <v>-5.3971395160565669E-3</v>
      </c>
      <c r="G31" s="12"/>
      <c r="H31" s="12">
        <f>(Marché!E50-Marché!E49)/Marché!E49</f>
        <v>1.9901440485216134E-2</v>
      </c>
    </row>
    <row r="32" spans="1:8" x14ac:dyDescent="0.25">
      <c r="A32" s="3">
        <v>40596</v>
      </c>
      <c r="D32" s="12">
        <f>('LFR Action solidaire'!E31-'LFR Action solidaire'!E30)/'LFR Action solidaire'!E30</f>
        <v>-4.2976601628002585E-3</v>
      </c>
      <c r="E32" s="12">
        <f>('Action planète durable'!E31-'Action planète durable'!E30)/'Action planète durable'!E30</f>
        <v>-2.7848947309791691E-3</v>
      </c>
      <c r="F32" s="12">
        <f>('DEXIA BONDS SUSTAINA'!E31-'DEXIA BONDS SUSTAINA'!E30)/'DEXIA BONDS SUSTAINA'!E30</f>
        <v>-9.0440444966906984E-5</v>
      </c>
      <c r="G32" s="12"/>
      <c r="H32" s="12">
        <f>(Marché!E51-Marché!E50)/Marché!E50</f>
        <v>-3.9955398624790806E-3</v>
      </c>
    </row>
    <row r="33" spans="1:8" x14ac:dyDescent="0.25">
      <c r="A33" s="3">
        <v>40589</v>
      </c>
      <c r="D33" s="12">
        <f>('LFR Action solidaire'!E32-'LFR Action solidaire'!E31)/'LFR Action solidaire'!E31</f>
        <v>-1.2547121411523277E-2</v>
      </c>
      <c r="E33" s="12">
        <f>('Action planète durable'!E32-'Action planète durable'!E31)/'Action planète durable'!E31</f>
        <v>-8.1546023235030147E-3</v>
      </c>
      <c r="F33" s="12">
        <f>('DEXIA BONDS SUSTAINA'!E32-'DEXIA BONDS SUSTAINA'!E31)/'DEXIA BONDS SUSTAINA'!E31</f>
        <v>5.4269175108540403E-4</v>
      </c>
      <c r="G33" s="12"/>
      <c r="H33" s="12">
        <f>(Marché!E52-Marché!E51)/Marché!E51</f>
        <v>-5.8774139378674475E-3</v>
      </c>
    </row>
    <row r="34" spans="1:8" x14ac:dyDescent="0.25">
      <c r="A34" s="3">
        <v>40582</v>
      </c>
      <c r="D34" s="12">
        <f>('LFR Action solidaire'!E33-'LFR Action solidaire'!E32)/'LFR Action solidaire'!E32</f>
        <v>-2.2160226797835938E-2</v>
      </c>
      <c r="E34" s="12">
        <f>('Action planète durable'!E33-'Action planète durable'!E32)/'Action planète durable'!E32</f>
        <v>1.4641288433381624E-3</v>
      </c>
      <c r="F34" s="12">
        <f>('DEXIA BONDS SUSTAINA'!E33-'DEXIA BONDS SUSTAINA'!E32)/'DEXIA BONDS SUSTAINA'!E32</f>
        <v>4.1583800397757527E-3</v>
      </c>
      <c r="G34" s="12"/>
      <c r="H34" s="12">
        <f>(Marché!E53-Marché!E52)/Marché!E52</f>
        <v>-1.0818854568854484E-2</v>
      </c>
    </row>
    <row r="35" spans="1:8" x14ac:dyDescent="0.25">
      <c r="A35" s="3">
        <v>40575</v>
      </c>
      <c r="D35" s="12">
        <f>('LFR Action solidaire'!E34-'LFR Action solidaire'!E33)/'LFR Action solidaire'!E33</f>
        <v>1.4149581287900665E-2</v>
      </c>
      <c r="E35" s="12">
        <f>('Action planète durable'!E34-'Action planète durable'!E33)/'Action planète durable'!E33</f>
        <v>2.0692757534862837E-2</v>
      </c>
      <c r="F35" s="12">
        <f>('DEXIA BONDS SUSTAINA'!E34-'DEXIA BONDS SUSTAINA'!E33)/'DEXIA BONDS SUSTAINA'!E33</f>
        <v>2.7007562117393894E-4</v>
      </c>
      <c r="G35" s="12"/>
      <c r="H35" s="12">
        <f>(Marché!E54-Marché!E53)/Marché!E53</f>
        <v>-1.3451243477672476E-3</v>
      </c>
    </row>
    <row r="36" spans="1:8" x14ac:dyDescent="0.25">
      <c r="A36" s="3">
        <v>40568</v>
      </c>
      <c r="D36" s="12">
        <f>('LFR Action solidaire'!E35-'LFR Action solidaire'!E34)/'LFR Action solidaire'!E34</f>
        <v>-2.304100227790435E-2</v>
      </c>
      <c r="E36" s="12">
        <f>('Action planète durable'!E35-'Action planète durable'!E34)/'Action planète durable'!E34</f>
        <v>-1.5755839576906201E-2</v>
      </c>
      <c r="F36" s="12">
        <f>('DEXIA BONDS SUSTAINA'!E35-'DEXIA BONDS SUSTAINA'!E34)/'DEXIA BONDS SUSTAINA'!E34</f>
        <v>6.3900639006389502E-3</v>
      </c>
      <c r="G36" s="12"/>
      <c r="H36" s="12">
        <f>(Marché!E55-Marché!E54)/Marché!E54</f>
        <v>-3.1512198762990017E-2</v>
      </c>
    </row>
    <row r="37" spans="1:8" x14ac:dyDescent="0.25">
      <c r="A37" s="3">
        <v>40561</v>
      </c>
      <c r="D37" s="12">
        <f>('LFR Action solidaire'!E36-'LFR Action solidaire'!E35)/'LFR Action solidaire'!E35</f>
        <v>7.9275330216725566E-3</v>
      </c>
      <c r="E37" s="12">
        <f>('Action planète durable'!E36-'Action planète durable'!E35)/'Action planète durable'!E35</f>
        <v>-1.3433337064816362E-3</v>
      </c>
      <c r="F37" s="12">
        <f>('DEXIA BONDS SUSTAINA'!E36-'DEXIA BONDS SUSTAINA'!E35)/'DEXIA BONDS SUSTAINA'!E35</f>
        <v>4.5609014487569769E-3</v>
      </c>
      <c r="G37" s="12"/>
      <c r="H37" s="12">
        <f>(Marché!E56-Marché!E55)/Marché!E55</f>
        <v>6.0009458583663465E-3</v>
      </c>
    </row>
    <row r="38" spans="1:8" x14ac:dyDescent="0.25">
      <c r="A38" s="3">
        <v>40554</v>
      </c>
      <c r="D38" s="12">
        <f>('LFR Action solidaire'!E37-'LFR Action solidaire'!E36)/'LFR Action solidaire'!E36</f>
        <v>-5.6328579525081884E-3</v>
      </c>
      <c r="E38" s="12">
        <f>('Action planète durable'!E37-'Action planète durable'!E36)/'Action planète durable'!E36</f>
        <v>-1.0649030377760214E-2</v>
      </c>
      <c r="F38" s="12">
        <f>('DEXIA BONDS SUSTAINA'!E37-'DEXIA BONDS SUSTAINA'!E36)/'DEXIA BONDS SUSTAINA'!E36</f>
        <v>-4.8962877236713E-3</v>
      </c>
      <c r="G38" s="12"/>
      <c r="H38" s="12">
        <f>(Marché!E57-Marché!E56)/Marché!E56</f>
        <v>-1.0875167149543131E-2</v>
      </c>
    </row>
    <row r="39" spans="1:8" x14ac:dyDescent="0.25">
      <c r="A39" s="3">
        <v>40547</v>
      </c>
      <c r="D39" s="12">
        <f>('LFR Action solidaire'!E38-'LFR Action solidaire'!E37)/'LFR Action solidaire'!E37</f>
        <v>9.2939397464231813E-3</v>
      </c>
      <c r="E39" s="12">
        <f>('Action planète durable'!E38-'Action planète durable'!E37)/'Action planète durable'!E37</f>
        <v>8.0444142306820045E-3</v>
      </c>
      <c r="F39" s="12">
        <f>('DEXIA BONDS SUSTAINA'!E38-'DEXIA BONDS SUSTAINA'!E37)/'DEXIA BONDS SUSTAINA'!E37</f>
        <v>-2.5943818214350174E-3</v>
      </c>
      <c r="G39" s="12"/>
      <c r="H39" s="12">
        <f>(Marché!E58-Marché!E57)/Marché!E57</f>
        <v>1.2705733246492686E-2</v>
      </c>
    </row>
    <row r="40" spans="1:8" x14ac:dyDescent="0.25">
      <c r="A40" s="3">
        <v>40540</v>
      </c>
      <c r="D40" s="12">
        <f>('LFR Action solidaire'!E39-'LFR Action solidaire'!E38)/'LFR Action solidaire'!E38</f>
        <v>-1.0798787585427979E-2</v>
      </c>
      <c r="E40" s="12">
        <f>('Action planète durable'!E39-'Action planète durable'!E38)/'Action planète durable'!E38</f>
        <v>-1.4162077104642071E-2</v>
      </c>
      <c r="F40" s="12">
        <f>('DEXIA BONDS SUSTAINA'!E39-'DEXIA BONDS SUSTAINA'!E38)/'DEXIA BONDS SUSTAINA'!E38</f>
        <v>-2.5114360032289997E-3</v>
      </c>
      <c r="G40" s="12"/>
      <c r="H40" s="12">
        <f>(Marché!E59-Marché!E58)/Marché!E58</f>
        <v>-9.7617276311123529E-3</v>
      </c>
    </row>
    <row r="41" spans="1:8" x14ac:dyDescent="0.25">
      <c r="A41" s="3">
        <v>40533</v>
      </c>
      <c r="D41" s="12">
        <f>('LFR Action solidaire'!E40-'LFR Action solidaire'!E39)/'LFR Action solidaire'!E39</f>
        <v>-1.6369186317457436E-2</v>
      </c>
      <c r="E41" s="12">
        <f>('Action planète durable'!E40-'Action planète durable'!E39)/'Action planète durable'!E39</f>
        <v>-1.6417740280469707E-2</v>
      </c>
      <c r="F41" s="12">
        <f>('DEXIA BONDS SUSTAINA'!E40-'DEXIA BONDS SUSTAINA'!E39)/'DEXIA BONDS SUSTAINA'!E39</f>
        <v>6.654077870695164E-3</v>
      </c>
      <c r="G41" s="12"/>
      <c r="H41" s="12">
        <f>(Marché!E60-Marché!E59)/Marché!E59</f>
        <v>-2.2106682207227855E-2</v>
      </c>
    </row>
    <row r="42" spans="1:8" x14ac:dyDescent="0.25">
      <c r="A42" s="3">
        <v>40526</v>
      </c>
      <c r="D42" s="12">
        <f>('LFR Action solidaire'!E41-'LFR Action solidaire'!E40)/'LFR Action solidaire'!E40</f>
        <v>-5.1073708647707494E-2</v>
      </c>
      <c r="E42" s="12">
        <f>('Action planète durable'!E41-'Action planète durable'!E40)/'Action planète durable'!E40</f>
        <v>-4.5090993392836454E-2</v>
      </c>
      <c r="F42" s="12">
        <f>('DEXIA BONDS SUSTAINA'!E41-'DEXIA BONDS SUSTAINA'!E40)/'DEXIA BONDS SUSTAINA'!E40</f>
        <v>7.860652076819968E-3</v>
      </c>
      <c r="G42" s="12"/>
      <c r="H42" s="12">
        <f>(Marché!E61-Marché!E60)/Marché!E60</f>
        <v>-4.2283404356145513E-2</v>
      </c>
    </row>
    <row r="43" spans="1:8" x14ac:dyDescent="0.25">
      <c r="A43" s="3">
        <v>40519</v>
      </c>
      <c r="D43" s="12">
        <f>('LFR Action solidaire'!E42-'LFR Action solidaire'!E41)/'LFR Action solidaire'!E41</f>
        <v>1.0522374087249658E-2</v>
      </c>
      <c r="E43" s="12">
        <f>('Action planète durable'!E42-'Action planète durable'!E41)/'Action planète durable'!E41</f>
        <v>1.3352755523185343E-2</v>
      </c>
      <c r="F43" s="12">
        <f>('DEXIA BONDS SUSTAINA'!E42-'DEXIA BONDS SUSTAINA'!E41)/'DEXIA BONDS SUSTAINA'!E41</f>
        <v>8.6856332535673493E-3</v>
      </c>
      <c r="G43" s="12"/>
      <c r="H43" s="12">
        <f>(Marché!E62-Marché!E61)/Marché!E61</f>
        <v>2.341708806429477E-2</v>
      </c>
    </row>
    <row r="44" spans="1:8" x14ac:dyDescent="0.25">
      <c r="A44" s="3">
        <v>40512</v>
      </c>
      <c r="D44" s="12">
        <f>('LFR Action solidaire'!E43-'LFR Action solidaire'!E42)/'LFR Action solidaire'!E42</f>
        <v>3.1374292843202199E-3</v>
      </c>
      <c r="E44" s="12">
        <f>('Action planète durable'!E43-'Action planète durable'!E42)/'Action planète durable'!E42</f>
        <v>4.7915668423564975E-4</v>
      </c>
      <c r="F44" s="12">
        <f>('DEXIA BONDS SUSTAINA'!E43-'DEXIA BONDS SUSTAINA'!E42)/'DEXIA BONDS SUSTAINA'!E42</f>
        <v>-2.6359722344257725E-3</v>
      </c>
      <c r="G44" s="12"/>
      <c r="H44" s="12">
        <f>(Marché!E63-Marché!E62)/Marché!E62</f>
        <v>4.0583404757196899E-3</v>
      </c>
    </row>
    <row r="45" spans="1:8" x14ac:dyDescent="0.25">
      <c r="A45" s="3">
        <v>40505</v>
      </c>
      <c r="D45" s="12">
        <f>('LFR Action solidaire'!E44-'LFR Action solidaire'!E43)/'LFR Action solidaire'!E43</f>
        <v>3.3935871546076864E-2</v>
      </c>
      <c r="E45" s="12">
        <f>('Action planète durable'!E44-'Action planète durable'!E43)/'Action planète durable'!E43</f>
        <v>3.1968390804597721E-2</v>
      </c>
      <c r="F45" s="12">
        <f>('DEXIA BONDS SUSTAINA'!E44-'DEXIA BONDS SUSTAINA'!E43)/'DEXIA BONDS SUSTAINA'!E43</f>
        <v>9.8669720729450301E-3</v>
      </c>
      <c r="G45" s="12"/>
      <c r="H45" s="12">
        <f>(Marché!E64-Marché!E63)/Marché!E63</f>
        <v>4.4734902927850567E-2</v>
      </c>
    </row>
    <row r="46" spans="1:8" x14ac:dyDescent="0.25">
      <c r="A46" s="3">
        <v>40498</v>
      </c>
      <c r="D46" s="12">
        <f>('LFR Action solidaire'!E45-'LFR Action solidaire'!E44)/'LFR Action solidaire'!E44</f>
        <v>-1.4838986280487713E-2</v>
      </c>
      <c r="E46" s="12">
        <f>('Action planète durable'!E45-'Action planète durable'!E44)/'Action planète durable'!E44</f>
        <v>-9.9779556793131389E-3</v>
      </c>
      <c r="F46" s="12">
        <f>('DEXIA BONDS SUSTAINA'!E45-'DEXIA BONDS SUSTAINA'!E44)/'DEXIA BONDS SUSTAINA'!E44</f>
        <v>-7.8513478147072499E-4</v>
      </c>
      <c r="G46" s="12"/>
      <c r="H46" s="12">
        <f>(Marché!E65-Marché!E64)/Marché!E64</f>
        <v>-1.1194564037026544E-2</v>
      </c>
    </row>
    <row r="47" spans="1:8" x14ac:dyDescent="0.25">
      <c r="A47" s="3">
        <v>40491</v>
      </c>
      <c r="D47" s="12">
        <f>('LFR Action solidaire'!E46-'LFR Action solidaire'!E45)/'LFR Action solidaire'!E45</f>
        <v>2.3935591499238632E-3</v>
      </c>
      <c r="E47" s="12">
        <f>('Action planète durable'!E46-'Action planète durable'!E45)/'Action planète durable'!E45</f>
        <v>-2.5782257119418596E-3</v>
      </c>
      <c r="F47" s="12">
        <f>('DEXIA BONDS SUSTAINA'!E46-'DEXIA BONDS SUSTAINA'!E45)/'DEXIA BONDS SUSTAINA'!E45</f>
        <v>-1.8334206390781208E-3</v>
      </c>
      <c r="G47" s="12"/>
      <c r="H47" s="12">
        <f>(Marché!E66-Marché!E65)/Marché!E65</f>
        <v>-1.0576199842504606E-2</v>
      </c>
    </row>
    <row r="48" spans="1:8" x14ac:dyDescent="0.25">
      <c r="A48" s="3">
        <v>40484</v>
      </c>
      <c r="D48" s="12">
        <f>('LFR Action solidaire'!E47-'LFR Action solidaire'!E46)/'LFR Action solidaire'!E46</f>
        <v>-1.2337192474674406E-2</v>
      </c>
      <c r="E48" s="12">
        <f>('Action planète durable'!E47-'Action planète durable'!E46)/'Action planète durable'!E46</f>
        <v>-1.2219480672071511E-2</v>
      </c>
      <c r="F48" s="12">
        <f>('DEXIA BONDS SUSTAINA'!E47-'DEXIA BONDS SUSTAINA'!E46)/'DEXIA BONDS SUSTAINA'!E46</f>
        <v>3.2362459546925963E-3</v>
      </c>
      <c r="G48" s="12"/>
      <c r="H48" s="12">
        <f>(Marché!E67-Marché!E66)/Marché!E66</f>
        <v>-1.268790954644745E-2</v>
      </c>
    </row>
    <row r="49" spans="1:8" x14ac:dyDescent="0.25">
      <c r="A49" s="3">
        <v>40477</v>
      </c>
      <c r="D49" s="12">
        <f>('LFR Action solidaire'!E48-'LFR Action solidaire'!E47)/'LFR Action solidaire'!E47</f>
        <v>-2.5385545258068156E-2</v>
      </c>
      <c r="E49" s="12">
        <f>('Action planète durable'!E48-'Action planète durable'!E47)/'Action planète durable'!E47</f>
        <v>1.1894849530154458E-3</v>
      </c>
      <c r="F49" s="12">
        <f>('DEXIA BONDS SUSTAINA'!E48-'DEXIA BONDS SUSTAINA'!E47)/'DEXIA BONDS SUSTAINA'!E47</f>
        <v>7.497820401046202E-3</v>
      </c>
      <c r="G49" s="12"/>
      <c r="H49" s="12">
        <f>(Marché!E68-Marché!E67)/Marché!E67</f>
        <v>-6.0585685728021471E-3</v>
      </c>
    </row>
    <row r="50" spans="1:8" x14ac:dyDescent="0.25">
      <c r="A50" s="3">
        <v>40470</v>
      </c>
      <c r="D50" s="12">
        <f>('LFR Action solidaire'!E49-'LFR Action solidaire'!E48)/'LFR Action solidaire'!E48</f>
        <v>-8.3565110626675175E-3</v>
      </c>
      <c r="E50" s="12">
        <f>('Action planète durable'!E49-'Action planète durable'!E48)/'Action planète durable'!E48</f>
        <v>-1.164310324343595E-2</v>
      </c>
      <c r="F50" s="12">
        <f>('DEXIA BONDS SUSTAINA'!E49-'DEXIA BONDS SUSTAINA'!E48)/'DEXIA BONDS SUSTAINA'!E48</f>
        <v>-3.6344755970924344E-3</v>
      </c>
      <c r="G50" s="12"/>
      <c r="H50" s="12">
        <f>(Marché!E69-Marché!E68)/Marché!E68</f>
        <v>-5.8918303589289497E-3</v>
      </c>
    </row>
    <row r="51" spans="1:8" x14ac:dyDescent="0.25">
      <c r="A51" s="3">
        <v>40463</v>
      </c>
      <c r="D51" s="12">
        <f>('LFR Action solidaire'!E50-'LFR Action solidaire'!E49)/'LFR Action solidaire'!E49</f>
        <v>-2.2741342497251513E-3</v>
      </c>
      <c r="E51" s="12">
        <f>('Action planète durable'!E50-'Action planète durable'!E49)/'Action planète durable'!E49</f>
        <v>1.9233080899146123E-3</v>
      </c>
      <c r="F51" s="12">
        <f>('DEXIA BONDS SUSTAINA'!E50-'DEXIA BONDS SUSTAINA'!E49)/'DEXIA BONDS SUSTAINA'!E49</f>
        <v>6.079555323952856E-4</v>
      </c>
      <c r="G51" s="12"/>
      <c r="H51" s="12">
        <f>(Marché!E70-Marché!E69)/Marché!E69</f>
        <v>5.2170031865426993E-3</v>
      </c>
    </row>
    <row r="52" spans="1:8" x14ac:dyDescent="0.25">
      <c r="A52" s="3">
        <v>40456</v>
      </c>
      <c r="D52" s="12">
        <f>('LFR Action solidaire'!E51-'LFR Action solidaire'!E50)/'LFR Action solidaire'!E50</f>
        <v>1.0079649491585421E-2</v>
      </c>
      <c r="E52" s="12">
        <f>('Action planète durable'!E51-'Action planète durable'!E50)/'Action planète durable'!E50</f>
        <v>6.3587282543491443E-3</v>
      </c>
      <c r="F52" s="12">
        <f>('DEXIA BONDS SUSTAINA'!E51-'DEXIA BONDS SUSTAINA'!E50)/'DEXIA BONDS SUSTAINA'!E50</f>
        <v>-7.551427827445451E-3</v>
      </c>
      <c r="G52" s="12"/>
      <c r="H52" s="12">
        <f>(Marché!E71-Marché!E70)/Marché!E70</f>
        <v>3.5630707191288357E-3</v>
      </c>
    </row>
    <row r="53" spans="1:8" x14ac:dyDescent="0.25">
      <c r="A53" s="3">
        <v>40449</v>
      </c>
      <c r="D53" s="12">
        <f>('LFR Action solidaire'!E52-'LFR Action solidaire'!E51)/'LFR Action solidaire'!E51</f>
        <v>-6.1303546579412373E-3</v>
      </c>
      <c r="E53" s="12">
        <f>('Action planète durable'!E52-'Action planète durable'!E51)/'Action planète durable'!E51</f>
        <v>-8.8221268478778595E-3</v>
      </c>
      <c r="F53" s="12">
        <f>('DEXIA BONDS SUSTAINA'!E52-'DEXIA BONDS SUSTAINA'!E51)/'DEXIA BONDS SUSTAINA'!E51</f>
        <v>6.0346335490641745E-3</v>
      </c>
      <c r="G53" s="12"/>
      <c r="H53" s="12">
        <f>(Marché!E72-Marché!E71)/Marché!E71</f>
        <v>-6.5749867629886303E-3</v>
      </c>
    </row>
    <row r="54" spans="1:8" x14ac:dyDescent="0.25">
      <c r="A54" s="3">
        <v>40442</v>
      </c>
      <c r="D54" s="12">
        <f>('LFR Action solidaire'!E53-'LFR Action solidaire'!E52)/'LFR Action solidaire'!E52</f>
        <v>-3.1976084159539876E-2</v>
      </c>
      <c r="E54" s="12">
        <f>('Action planète durable'!E53-'Action planète durable'!E52)/'Action planète durable'!E52</f>
        <v>-2.4657204714938624E-2</v>
      </c>
      <c r="F54" s="12">
        <f>('DEXIA BONDS SUSTAINA'!E53-'DEXIA BONDS SUSTAINA'!E52)/'DEXIA BONDS SUSTAINA'!E52</f>
        <v>6.4331044075458133E-3</v>
      </c>
      <c r="G54" s="12"/>
      <c r="H54" s="12">
        <f>(Marché!E73-Marché!E72)/Marché!E72</f>
        <v>-3.7038794724180368E-2</v>
      </c>
    </row>
    <row r="55" spans="1:8" x14ac:dyDescent="0.25">
      <c r="A55" s="3">
        <v>40435</v>
      </c>
      <c r="D55" s="12">
        <f>('LFR Action solidaire'!E54-'LFR Action solidaire'!E53)/'LFR Action solidaire'!E53</f>
        <v>-2.9983190649310026E-2</v>
      </c>
      <c r="E55" s="12">
        <f>('Action planète durable'!E54-'Action planète durable'!E53)/'Action planète durable'!E53</f>
        <v>-2.9843383894438299E-2</v>
      </c>
      <c r="F55" s="12">
        <f>('DEXIA BONDS SUSTAINA'!E54-'DEXIA BONDS SUSTAINA'!E53)/'DEXIA BONDS SUSTAINA'!E53</f>
        <v>6.9102530880193243E-3</v>
      </c>
      <c r="G55" s="12"/>
      <c r="H55" s="12">
        <f>(Marché!E74-Marché!E73)/Marché!E73</f>
        <v>-3.3675407437173711E-2</v>
      </c>
    </row>
    <row r="56" spans="1:8" x14ac:dyDescent="0.25">
      <c r="A56" s="3">
        <v>40428</v>
      </c>
      <c r="D56" s="12">
        <f>('LFR Action solidaire'!E55-'LFR Action solidaire'!E54)/'LFR Action solidaire'!E54</f>
        <v>-5.0912119502430934E-3</v>
      </c>
      <c r="E56" s="12">
        <f>('Action planète durable'!E55-'Action planète durable'!E54)/'Action planète durable'!E54</f>
        <v>-5.7200966060760496E-3</v>
      </c>
      <c r="F56" s="12">
        <f>('DEXIA BONDS SUSTAINA'!E55-'DEXIA BONDS SUSTAINA'!E54)/'DEXIA BONDS SUSTAINA'!E54</f>
        <v>-2.3162048554516259E-3</v>
      </c>
      <c r="G56" s="12"/>
      <c r="H56" s="12">
        <f>(Marché!E75-Marché!E74)/Marché!E74</f>
        <v>-8.1286779129069436E-3</v>
      </c>
    </row>
    <row r="58" spans="1:8" x14ac:dyDescent="0.25">
      <c r="D58" t="str">
        <f t="shared" ref="D58:F58" si="0">D4</f>
        <v>LFR Actions Solidaires</v>
      </c>
      <c r="E58" t="str">
        <f t="shared" si="0"/>
        <v>Action Planète Durable</v>
      </c>
      <c r="F58" t="str">
        <f t="shared" si="0"/>
        <v>Dexia Bonds Subs</v>
      </c>
      <c r="H58" t="str">
        <f>H4</f>
        <v>Marché</v>
      </c>
    </row>
    <row r="59" spans="1:8" x14ac:dyDescent="0.25">
      <c r="C59" s="18" t="s">
        <v>16</v>
      </c>
      <c r="D59" s="13">
        <f>AVERAGE(D5:D56)</f>
        <v>2.4139229280856237E-3</v>
      </c>
      <c r="E59" s="13">
        <f>AVERAGE(E5:E56)</f>
        <v>1.5046919561535234E-3</v>
      </c>
      <c r="F59" s="13">
        <f>AVERAGE(F5:F56)</f>
        <v>2.8404319408026178E-4</v>
      </c>
      <c r="G59" s="13"/>
      <c r="H59" s="13">
        <f>AVERAGE(H5:H56)</f>
        <v>1.9306465610992756E-3</v>
      </c>
    </row>
    <row r="60" spans="1:8" x14ac:dyDescent="0.25">
      <c r="C60" s="18" t="s">
        <v>17</v>
      </c>
      <c r="D60" s="13">
        <f>VAR(D5:D56)</f>
        <v>8.4947450779365382E-4</v>
      </c>
      <c r="E60" s="13">
        <f>VAR(E5:E56)</f>
        <v>7.1497948830384769E-4</v>
      </c>
      <c r="F60" s="13">
        <f>VAR(F5:F56)</f>
        <v>2.222941108627297E-5</v>
      </c>
      <c r="G60" s="13"/>
      <c r="H60" s="13">
        <f>VAR(H5:H56)</f>
        <v>7.1614181342027948E-4</v>
      </c>
    </row>
    <row r="61" spans="1:8" x14ac:dyDescent="0.25">
      <c r="C61" s="18" t="s">
        <v>18</v>
      </c>
      <c r="D61" s="13">
        <f>STDEV(D5:D56)</f>
        <v>2.9145745963925059E-2</v>
      </c>
      <c r="E61" s="13">
        <f>STDEV(E5:E56)</f>
        <v>2.6739100364519517E-2</v>
      </c>
      <c r="F61" s="13">
        <f>STDEV(F5:F56)</f>
        <v>4.7148076404316822E-3</v>
      </c>
      <c r="G61" s="13"/>
      <c r="H61" s="13">
        <f>STDEV(H5:H56)</f>
        <v>2.6760826097493317E-2</v>
      </c>
    </row>
    <row r="63" spans="1:8" x14ac:dyDescent="0.25">
      <c r="B63" s="26"/>
      <c r="C63" s="26"/>
      <c r="D63" s="17"/>
    </row>
    <row r="64" spans="1:8" x14ac:dyDescent="0.25">
      <c r="B64" s="26" t="s">
        <v>28</v>
      </c>
      <c r="C64" s="26"/>
      <c r="D64" s="19">
        <v>51</v>
      </c>
    </row>
    <row r="65" spans="1:8" x14ac:dyDescent="0.25">
      <c r="B65" s="6"/>
      <c r="C65" s="6"/>
    </row>
    <row r="66" spans="1:8" x14ac:dyDescent="0.25">
      <c r="C66" s="18" t="s">
        <v>26</v>
      </c>
      <c r="D66" s="12">
        <f>D59*$D64</f>
        <v>0.12311006933236682</v>
      </c>
      <c r="E66" s="12">
        <f>E59*$D64</f>
        <v>7.6739289763829696E-2</v>
      </c>
      <c r="F66" s="12">
        <f>F59*$D64</f>
        <v>1.4486202898093352E-2</v>
      </c>
      <c r="G66" s="12"/>
      <c r="H66" s="12">
        <f>H59*$D64</f>
        <v>9.8462974616063056E-2</v>
      </c>
    </row>
    <row r="67" spans="1:8" x14ac:dyDescent="0.25">
      <c r="C67" s="18" t="s">
        <v>27</v>
      </c>
      <c r="D67" s="12">
        <f>D61*SQRT($D64)</f>
        <v>0.20814225879786247</v>
      </c>
      <c r="E67" s="12">
        <f>E61*SQRT($D64)</f>
        <v>0.19095537149684016</v>
      </c>
      <c r="F67" s="12">
        <f>F61*SQRT($D64)</f>
        <v>3.3670461318489851E-2</v>
      </c>
      <c r="G67" s="12"/>
      <c r="H67" s="12">
        <f>H61*SQRT($D64)</f>
        <v>0.19111052426393019</v>
      </c>
    </row>
    <row r="69" spans="1:8" x14ac:dyDescent="0.25">
      <c r="C69" t="s">
        <v>19</v>
      </c>
      <c r="D69">
        <f t="array" ref="D69:D73">LINEST(D5:D56,$H5:$H56,TRUE,TRUE)</f>
        <v>1.0089966771292398</v>
      </c>
      <c r="E69">
        <f t="array" ref="E69:E73">LINEST(E5:E56,$H5:$H56,TRUE,TRUE)</f>
        <v>0.90687947785713496</v>
      </c>
      <c r="F69">
        <f t="array" ref="F69:F73">LINEST(F5:F56,$H5:$H56,TRUE,TRUE)</f>
        <v>-7.8434208767636196E-2</v>
      </c>
      <c r="H69">
        <f t="array" ref="H69">LINEST(H5:H56,$H5:$H56,TRUE,TRUE)</f>
        <v>0.99999999999999967</v>
      </c>
    </row>
    <row r="70" spans="1:8" x14ac:dyDescent="0.25">
      <c r="C70" t="s">
        <v>20</v>
      </c>
      <c r="D70">
        <v>5.7984079986045489E-2</v>
      </c>
      <c r="E70">
        <v>5.9320582432208308E-2</v>
      </c>
      <c r="F70">
        <v>2.2310800268991741E-2</v>
      </c>
    </row>
    <row r="71" spans="1:8" x14ac:dyDescent="0.25">
      <c r="C71" t="s">
        <v>21</v>
      </c>
      <c r="D71">
        <v>0.85827834118680446</v>
      </c>
      <c r="E71">
        <v>0.82376739284093725</v>
      </c>
      <c r="F71">
        <v>0.1981901717335503</v>
      </c>
    </row>
    <row r="72" spans="1:8" x14ac:dyDescent="0.25">
      <c r="D72">
        <v>302.80422497668781</v>
      </c>
      <c r="E72">
        <v>233.7159411417625</v>
      </c>
      <c r="F72">
        <v>12.358926315610692</v>
      </c>
    </row>
    <row r="73" spans="1:8" x14ac:dyDescent="0.25">
      <c r="D73">
        <v>3.718336414291034E-2</v>
      </c>
      <c r="E73">
        <v>3.0037816239755218E-2</v>
      </c>
      <c r="F73">
        <v>2.2468819083693058E-4</v>
      </c>
    </row>
    <row r="75" spans="1:8" x14ac:dyDescent="0.25">
      <c r="B75" t="s">
        <v>23</v>
      </c>
      <c r="C75" t="s">
        <v>22</v>
      </c>
      <c r="D75">
        <f>D69/D70</f>
        <v>17.401270786258333</v>
      </c>
      <c r="E75">
        <f t="shared" ref="E75:F75" si="1">E69/E70</f>
        <v>15.2877709670757</v>
      </c>
      <c r="F75">
        <f t="shared" si="1"/>
        <v>-3.5155264635059527</v>
      </c>
    </row>
    <row r="76" spans="1:8" x14ac:dyDescent="0.25">
      <c r="B76" s="14">
        <v>0.01</v>
      </c>
      <c r="C76" t="s">
        <v>24</v>
      </c>
      <c r="D76">
        <f>TINV($B76/2,61)</f>
        <v>2.9127293308955386</v>
      </c>
      <c r="E76">
        <f t="shared" ref="E76:H76" si="2">TINV($B76/2,61)</f>
        <v>2.9127293308955386</v>
      </c>
      <c r="F76">
        <f t="shared" si="2"/>
        <v>2.9127293308955386</v>
      </c>
      <c r="H76">
        <f t="shared" si="2"/>
        <v>2.9127293308955386</v>
      </c>
    </row>
    <row r="77" spans="1:8" s="10" customFormat="1" x14ac:dyDescent="0.25">
      <c r="B77" s="21"/>
      <c r="D77" s="10" t="str">
        <f>IF(D75&gt;D76,"accepté","rejeté")</f>
        <v>accepté</v>
      </c>
      <c r="E77" s="10" t="str">
        <f>IF(E75&gt;E76,"accepté","rejeté")</f>
        <v>accepté</v>
      </c>
      <c r="F77" s="22" t="str">
        <f>IF(F75&gt;F76,"accepté","rejeté")</f>
        <v>rejeté</v>
      </c>
    </row>
    <row r="79" spans="1:8" x14ac:dyDescent="0.25">
      <c r="A79" s="15"/>
      <c r="B79" s="24" t="s">
        <v>25</v>
      </c>
      <c r="C79" s="24"/>
      <c r="D79" s="14">
        <v>0.03</v>
      </c>
    </row>
    <row r="80" spans="1:8" x14ac:dyDescent="0.25">
      <c r="A80" s="15"/>
      <c r="B80" s="24" t="s">
        <v>32</v>
      </c>
      <c r="C80" s="24"/>
      <c r="D80" s="16">
        <f>H66</f>
        <v>9.8462974616063056E-2</v>
      </c>
    </row>
    <row r="82" spans="2:8" x14ac:dyDescent="0.25">
      <c r="B82" s="24" t="s">
        <v>29</v>
      </c>
      <c r="C82" s="24"/>
      <c r="D82" s="16">
        <f>$D$79+($D$80-$D$79)*D69</f>
        <v>9.9078913893991122E-2</v>
      </c>
      <c r="E82" s="16">
        <f t="shared" ref="E82:H82" si="3">$D$79+($D$80-$D$79)*E69</f>
        <v>9.208766667236154E-2</v>
      </c>
      <c r="F82" s="16">
        <f t="shared" si="3"/>
        <v>2.4630160756110332E-2</v>
      </c>
      <c r="G82" s="16"/>
      <c r="H82" s="16">
        <f t="shared" si="3"/>
        <v>9.8462974616063029E-2</v>
      </c>
    </row>
    <row r="84" spans="2:8" x14ac:dyDescent="0.25">
      <c r="B84" s="24" t="s">
        <v>30</v>
      </c>
      <c r="C84" s="24"/>
      <c r="D84" s="12">
        <f>D69*$H$67</f>
        <v>0.19282988394673251</v>
      </c>
      <c r="E84" s="12">
        <f t="shared" ref="E84:H84" si="4">E69*$H$67</f>
        <v>0.17331421245747633</v>
      </c>
      <c r="F84" s="12">
        <f t="shared" si="4"/>
        <v>-1.4989602757809504E-2</v>
      </c>
      <c r="G84" s="12"/>
      <c r="H84" s="12">
        <f t="shared" si="4"/>
        <v>0.19111052426393013</v>
      </c>
    </row>
    <row r="85" spans="2:8" x14ac:dyDescent="0.25">
      <c r="B85" s="24" t="s">
        <v>31</v>
      </c>
      <c r="C85" s="24"/>
      <c r="D85" s="12">
        <f>SQRT(D67^2-D84^2)</f>
        <v>7.8357104046576601E-2</v>
      </c>
      <c r="E85" s="12">
        <f t="shared" ref="E85:H85" si="5">SQRT(E67^2-E84^2)</f>
        <v>8.0163193946729661E-2</v>
      </c>
      <c r="F85" s="12">
        <f t="shared" si="5"/>
        <v>3.0149822131531574E-2</v>
      </c>
      <c r="G85" s="12"/>
      <c r="H85" s="12">
        <f t="shared" si="5"/>
        <v>4.5625301874860709E-9</v>
      </c>
    </row>
  </sheetData>
  <mergeCells count="8">
    <mergeCell ref="B84:C84"/>
    <mergeCell ref="B85:C85"/>
    <mergeCell ref="C2:F2"/>
    <mergeCell ref="B80:C80"/>
    <mergeCell ref="B79:C79"/>
    <mergeCell ref="B63:C63"/>
    <mergeCell ref="B64:C64"/>
    <mergeCell ref="B82:C8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1"/>
  <sheetViews>
    <sheetView topLeftCell="A28" workbookViewId="0">
      <selection activeCell="F32" sqref="F32"/>
    </sheetView>
  </sheetViews>
  <sheetFormatPr defaultColWidth="11.42578125" defaultRowHeight="15" x14ac:dyDescent="0.25"/>
  <cols>
    <col min="1" max="1" width="19.5703125" customWidth="1"/>
  </cols>
  <sheetData>
    <row r="4" spans="1:6" x14ac:dyDescent="0.25">
      <c r="B4" t="s">
        <v>36</v>
      </c>
      <c r="C4" t="s">
        <v>37</v>
      </c>
      <c r="D4" t="s">
        <v>38</v>
      </c>
      <c r="F4" t="s">
        <v>13</v>
      </c>
    </row>
    <row r="6" spans="1:6" x14ac:dyDescent="0.25">
      <c r="A6" t="str">
        <f>A10</f>
        <v>Moyenne annuelle</v>
      </c>
      <c r="B6" s="16">
        <f>'Rentabilité 1ère A'!D65</f>
        <v>0.34530611508514286</v>
      </c>
      <c r="C6" s="16">
        <f>'Rentabilité 1ère A'!E65</f>
        <v>0.18692212118856999</v>
      </c>
      <c r="D6" s="16">
        <f>'Rentabilité 1ère A'!F65</f>
        <v>-6.1388763498714978E-2</v>
      </c>
      <c r="E6" s="16"/>
      <c r="F6" s="16">
        <f>'Rentabilité 1ère A'!H65</f>
        <v>0.28333609009038752</v>
      </c>
    </row>
    <row r="7" spans="1:6" x14ac:dyDescent="0.25">
      <c r="A7" t="str">
        <f>A11</f>
        <v>Ecart Type annuel</v>
      </c>
      <c r="B7" s="16">
        <f>'Rentabilité 1ère A'!D66</f>
        <v>0.36537381342122804</v>
      </c>
      <c r="C7" s="16">
        <f>'Rentabilité 1ère A'!E66</f>
        <v>0.30138870140106505</v>
      </c>
      <c r="D7" s="16">
        <f>'Rentabilité 1ère A'!F66</f>
        <v>6.5617457001813664E-2</v>
      </c>
      <c r="E7" s="16"/>
      <c r="F7" s="16">
        <f>'Rentabilité 1ère A'!H66</f>
        <v>0.32420417229311294</v>
      </c>
    </row>
    <row r="8" spans="1:6" x14ac:dyDescent="0.25">
      <c r="A8" t="str">
        <f>A10</f>
        <v>Moyenne annuelle</v>
      </c>
      <c r="B8" s="16">
        <f>'Rentabilité 2ème A'!D67</f>
        <v>3.6363528012789068E-2</v>
      </c>
      <c r="C8" s="16">
        <f>'Rentabilité 2ème A'!E67</f>
        <v>-9.755912563688679E-2</v>
      </c>
      <c r="D8" s="16">
        <f>'Rentabilité 2ème A'!F67</f>
        <v>-7.3239185546882288E-2</v>
      </c>
      <c r="E8" s="16"/>
      <c r="F8" s="16">
        <f>'Rentabilité 2ème A'!H67</f>
        <v>-1.1198972315686279E-2</v>
      </c>
    </row>
    <row r="9" spans="1:6" x14ac:dyDescent="0.25">
      <c r="A9" t="str">
        <f>A11</f>
        <v>Ecart Type annuel</v>
      </c>
      <c r="B9" s="16">
        <f>'Rentabilité 2ème A'!D68</f>
        <v>0.2106137018151735</v>
      </c>
      <c r="C9" s="16">
        <f>'Rentabilité 2ème A'!E68</f>
        <v>0.19744110326185632</v>
      </c>
      <c r="D9" s="16">
        <f>'Rentabilité 2ème A'!F68</f>
        <v>2.6797472487137229E-2</v>
      </c>
      <c r="E9" s="16"/>
      <c r="F9" s="16">
        <f>'Rentabilité 2ème A'!H68</f>
        <v>0.22397705925599948</v>
      </c>
    </row>
    <row r="10" spans="1:6" x14ac:dyDescent="0.25">
      <c r="A10" t="str">
        <f>'Rentabilité 3ème A'!C66</f>
        <v>Moyenne annuelle</v>
      </c>
      <c r="B10" s="12">
        <f>'Rentabilité 3ème A'!D66</f>
        <v>0.12311006933236682</v>
      </c>
      <c r="C10" s="12">
        <f>'Rentabilité 3ème A'!E66</f>
        <v>7.6739289763829696E-2</v>
      </c>
      <c r="D10" s="12">
        <f>'Rentabilité 3ème A'!F66</f>
        <v>1.4486202898093352E-2</v>
      </c>
      <c r="E10" s="12"/>
      <c r="F10" s="12">
        <f>'Rentabilité 3ème A'!H66</f>
        <v>9.8462974616063056E-2</v>
      </c>
    </row>
    <row r="11" spans="1:6" x14ac:dyDescent="0.25">
      <c r="A11" t="str">
        <f>'Rentabilité 3ème A'!C67</f>
        <v>Ecart Type annuel</v>
      </c>
      <c r="B11" s="12">
        <f>'Rentabilité 3ème A'!D67</f>
        <v>0.20814225879786247</v>
      </c>
      <c r="C11" s="12">
        <f>'Rentabilité 3ème A'!E67</f>
        <v>0.19095537149684016</v>
      </c>
      <c r="D11" s="12">
        <f>'Rentabilité 3ème A'!F67</f>
        <v>3.3670461318489851E-2</v>
      </c>
      <c r="E11" s="12"/>
      <c r="F11" s="12">
        <f>'Rentabilité 3ème A'!H67</f>
        <v>0.19111052426393019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7"/>
  <sheetViews>
    <sheetView topLeftCell="A7" workbookViewId="0">
      <selection activeCell="B24" sqref="B24"/>
    </sheetView>
  </sheetViews>
  <sheetFormatPr defaultColWidth="11.42578125" defaultRowHeight="15" x14ac:dyDescent="0.25"/>
  <cols>
    <col min="1" max="1" width="7" customWidth="1"/>
    <col min="2" max="2" width="17.7109375" bestFit="1" customWidth="1"/>
    <col min="3" max="3" width="15" bestFit="1" customWidth="1"/>
    <col min="4" max="4" width="17.7109375" bestFit="1" customWidth="1"/>
    <col min="5" max="5" width="15" bestFit="1" customWidth="1"/>
    <col min="6" max="6" width="17.7109375" bestFit="1" customWidth="1"/>
    <col min="7" max="7" width="15" bestFit="1" customWidth="1"/>
    <col min="8" max="8" width="17.7109375" bestFit="1" customWidth="1"/>
    <col min="9" max="9" width="15" bestFit="1" customWidth="1"/>
  </cols>
  <sheetData>
    <row r="3" spans="2:9" x14ac:dyDescent="0.25">
      <c r="B3" s="25" t="s">
        <v>36</v>
      </c>
      <c r="C3" s="25"/>
      <c r="D3" s="25" t="s">
        <v>37</v>
      </c>
      <c r="E3" s="25"/>
      <c r="F3" s="25" t="s">
        <v>38</v>
      </c>
      <c r="G3" s="25"/>
      <c r="H3" s="25" t="s">
        <v>13</v>
      </c>
      <c r="I3" s="25"/>
    </row>
    <row r="4" spans="2:9" x14ac:dyDescent="0.25">
      <c r="B4" t="s">
        <v>30</v>
      </c>
      <c r="C4" t="s">
        <v>31</v>
      </c>
      <c r="D4" t="s">
        <v>30</v>
      </c>
      <c r="E4" t="s">
        <v>31</v>
      </c>
      <c r="F4" t="s">
        <v>30</v>
      </c>
      <c r="G4" t="s">
        <v>31</v>
      </c>
      <c r="H4" t="s">
        <v>30</v>
      </c>
      <c r="I4" t="s">
        <v>31</v>
      </c>
    </row>
    <row r="5" spans="2:9" x14ac:dyDescent="0.25">
      <c r="B5" s="16">
        <f>'Rentabilité 1ère A'!D83</f>
        <v>0.29841047523166275</v>
      </c>
      <c r="C5" s="16">
        <f>'Rentabilité 1ère A'!D84</f>
        <v>0.21082981716537047</v>
      </c>
      <c r="D5" s="16">
        <f>'Rentabilité 1ère A'!E83</f>
        <v>0.2587648462096519</v>
      </c>
      <c r="E5" s="16">
        <f>'Rentabilité 1ère A'!E84</f>
        <v>0.15451829567502856</v>
      </c>
      <c r="F5" s="16">
        <f>'Rentabilité 1ère A'!F83</f>
        <v>-2.0679639564392321E-2</v>
      </c>
      <c r="G5" s="16">
        <f>'Rentabilité 1ère A'!F84</f>
        <v>6.2273615366956851E-2</v>
      </c>
      <c r="H5" s="16">
        <f>'Rentabilité 1ère A'!H83</f>
        <v>0.32420417229311299</v>
      </c>
      <c r="I5" s="16">
        <v>0</v>
      </c>
    </row>
    <row r="6" spans="2:9" x14ac:dyDescent="0.25">
      <c r="B6" s="16">
        <f>'Rentabilité 2ème A'!D85</f>
        <v>0.19662573762425545</v>
      </c>
      <c r="C6" s="16">
        <f>'Rentabilité 2ème A'!D86</f>
        <v>7.547483485247436E-2</v>
      </c>
      <c r="D6" s="16">
        <f>'Rentabilité 2ème A'!E85</f>
        <v>0.18139177715630819</v>
      </c>
      <c r="E6" s="16">
        <f>'Rentabilité 2ème A'!E86</f>
        <v>7.7974434511160387E-2</v>
      </c>
      <c r="F6" s="16">
        <f>'Rentabilité 2ème A'!F85</f>
        <v>-6.2153313154842569E-3</v>
      </c>
      <c r="G6" s="16">
        <f>'Rentabilité 2ème A'!F86</f>
        <v>2.6066725692684103E-2</v>
      </c>
      <c r="H6" s="16">
        <f>'Rentabilité 2ème A'!H85</f>
        <v>0.22397705925599948</v>
      </c>
      <c r="I6" s="16">
        <f>'Rentabilité 2ème A'!H86</f>
        <v>0</v>
      </c>
    </row>
    <row r="7" spans="2:9" x14ac:dyDescent="0.25">
      <c r="B7" s="16">
        <f>'Rentabilité 3ème A'!D84</f>
        <v>0.19282988394673251</v>
      </c>
      <c r="C7" s="16">
        <f>'Rentabilité 3ème A'!D85</f>
        <v>7.8357104046576601E-2</v>
      </c>
      <c r="D7" s="16">
        <f>'Rentabilité 3ème A'!E84</f>
        <v>0.17331421245747633</v>
      </c>
      <c r="E7" s="16">
        <f>'Rentabilité 3ème A'!E85</f>
        <v>8.0163193946729661E-2</v>
      </c>
      <c r="F7" s="16">
        <f>'Rentabilité 3ème A'!F84</f>
        <v>-1.4989602757809504E-2</v>
      </c>
      <c r="G7" s="16">
        <f>'Rentabilité 3ème A'!F85</f>
        <v>3.0149822131531574E-2</v>
      </c>
      <c r="H7" s="16">
        <f>'Rentabilité 3ème A'!H84</f>
        <v>0.19111052426393013</v>
      </c>
      <c r="I7" s="16">
        <f>'Rentabilité 3ème A'!H85</f>
        <v>4.5625301874860709E-9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Action planète durable</vt:lpstr>
      <vt:lpstr>DEXIA BONDS SUSTAINA</vt:lpstr>
      <vt:lpstr>LFR Action solidaire</vt:lpstr>
      <vt:lpstr>Marché</vt:lpstr>
      <vt:lpstr>Rentabilité 1ère A</vt:lpstr>
      <vt:lpstr>Rentabilité 2ème A</vt:lpstr>
      <vt:lpstr>Rentabilité 3ème A</vt:lpstr>
      <vt:lpstr>Graphes Moy-ET</vt:lpstr>
      <vt:lpstr>Graphes Risque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Séverine</dc:creator>
  <cp:lastModifiedBy>Kejia</cp:lastModifiedBy>
  <dcterms:created xsi:type="dcterms:W3CDTF">2012-01-11T13:42:49Z</dcterms:created>
  <dcterms:modified xsi:type="dcterms:W3CDTF">2012-01-15T12:00:12Z</dcterms:modified>
</cp:coreProperties>
</file>